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Υ50-70\Desktop\"/>
    </mc:Choice>
  </mc:AlternateContent>
  <bookViews>
    <workbookView xWindow="0" yWindow="0" windowWidth="23040" windowHeight="9384" activeTab="2"/>
  </bookViews>
  <sheets>
    <sheet name="Weekly Sales" sheetId="1" r:id="rId1"/>
    <sheet name="WeekSales new" sheetId="2" r:id="rId2"/>
    <sheet name="1510104" sheetId="3" r:id="rId3"/>
  </sheets>
  <definedNames>
    <definedName name="solver_adj" localSheetId="2" hidden="1">'1510104'!#REF!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'1510104'!#REF!</definedName>
    <definedName name="solver_lhs2" localSheetId="2" hidden="1">'1510104'!#REF!</definedName>
    <definedName name="solver_lin" localSheetId="2" hidden="1">2</definedName>
    <definedName name="solver_neg" localSheetId="2" hidden="1">2</definedName>
    <definedName name="solver_num" localSheetId="2" hidden="1">0</definedName>
    <definedName name="solver_nwt" localSheetId="2" hidden="1">1</definedName>
    <definedName name="solver_opt" localSheetId="2" hidden="1">'1510104'!#REF!</definedName>
    <definedName name="solver_pre" localSheetId="2" hidden="1">0.000001</definedName>
    <definedName name="solver_rel1" localSheetId="2" hidden="1">1</definedName>
    <definedName name="solver_rel2" localSheetId="2" hidden="1">3</definedName>
    <definedName name="solver_rhs1" localSheetId="2" hidden="1">1</definedName>
    <definedName name="solver_rhs2" localSheetId="2" hidden="1">0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2</definedName>
    <definedName name="solver_val" localSheetId="2" hidden="1">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8" i="3" l="1"/>
  <c r="A129" i="3" s="1"/>
  <c r="A111" i="3"/>
  <c r="A112" i="3" s="1"/>
  <c r="A113" i="3" s="1"/>
  <c r="A114" i="3" s="1"/>
  <c r="I105" i="3"/>
  <c r="I104" i="3"/>
  <c r="I103" i="3"/>
  <c r="I101" i="3"/>
  <c r="A95" i="3"/>
  <c r="A94" i="3"/>
  <c r="I92" i="3"/>
  <c r="L92" i="3" s="1"/>
  <c r="A75" i="3"/>
  <c r="A76" i="3" s="1"/>
  <c r="A58" i="3"/>
  <c r="A59" i="3" s="1"/>
  <c r="H52" i="3"/>
  <c r="H51" i="3"/>
  <c r="H50" i="3"/>
  <c r="H48" i="3"/>
  <c r="A41" i="3"/>
  <c r="A42" i="3" s="1"/>
  <c r="H39" i="3"/>
  <c r="G36" i="3"/>
  <c r="A22" i="3"/>
  <c r="A23" i="3" s="1"/>
  <c r="A24" i="3" s="1"/>
  <c r="A25" i="3" s="1"/>
  <c r="G15" i="3"/>
  <c r="C15" i="3"/>
  <c r="D15" i="3" s="1"/>
  <c r="G14" i="3"/>
  <c r="C14" i="3"/>
  <c r="D14" i="3" s="1"/>
  <c r="E14" i="3" s="1"/>
  <c r="G13" i="3"/>
  <c r="C13" i="3"/>
  <c r="D13" i="3" s="1"/>
  <c r="F13" i="3" s="1"/>
  <c r="C12" i="3"/>
  <c r="D12" i="3" s="1"/>
  <c r="G11" i="3"/>
  <c r="C11" i="3"/>
  <c r="D11" i="3" s="1"/>
  <c r="C10" i="3"/>
  <c r="D10" i="3" s="1"/>
  <c r="C9" i="3"/>
  <c r="D9" i="3" s="1"/>
  <c r="D8" i="3"/>
  <c r="G8" i="3" s="1"/>
  <c r="C8" i="3"/>
  <c r="C7" i="3"/>
  <c r="D7" i="3" s="1"/>
  <c r="C6" i="3"/>
  <c r="D6" i="3" s="1"/>
  <c r="A4" i="3"/>
  <c r="A5" i="3" s="1"/>
  <c r="A6" i="3" s="1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G12" i="3" l="1"/>
  <c r="F12" i="3"/>
  <c r="F9" i="3"/>
  <c r="E9" i="3"/>
  <c r="G9" i="3"/>
  <c r="E10" i="3"/>
  <c r="F10" i="3"/>
  <c r="G10" i="3"/>
  <c r="A7" i="3"/>
  <c r="H6" i="3"/>
  <c r="F11" i="3"/>
  <c r="E11" i="3"/>
  <c r="K12" i="3"/>
  <c r="K14" i="3"/>
  <c r="K8" i="3"/>
  <c r="K15" i="3"/>
  <c r="K7" i="3"/>
  <c r="E6" i="3"/>
  <c r="K9" i="3"/>
  <c r="F6" i="3"/>
  <c r="K6" i="3"/>
  <c r="K10" i="3"/>
  <c r="K13" i="3"/>
  <c r="K11" i="3"/>
  <c r="G6" i="3"/>
  <c r="J6" i="3" s="1"/>
  <c r="F7" i="3"/>
  <c r="G7" i="3"/>
  <c r="E7" i="3"/>
  <c r="A43" i="3"/>
  <c r="F15" i="3"/>
  <c r="E15" i="3"/>
  <c r="K39" i="3"/>
  <c r="A60" i="3"/>
  <c r="F8" i="3"/>
  <c r="F14" i="3"/>
  <c r="E8" i="3"/>
  <c r="A26" i="3"/>
  <c r="E13" i="3"/>
  <c r="E12" i="3"/>
  <c r="A96" i="3"/>
  <c r="A130" i="3"/>
  <c r="A77" i="3"/>
  <c r="A115" i="3"/>
  <c r="C39" i="3"/>
  <c r="D39" i="3" l="1"/>
  <c r="E39" i="3" s="1"/>
  <c r="C40" i="3"/>
  <c r="A61" i="3"/>
  <c r="A44" i="3"/>
  <c r="I15" i="3"/>
  <c r="A78" i="3"/>
  <c r="A27" i="3"/>
  <c r="J15" i="3"/>
  <c r="I6" i="3"/>
  <c r="J7" i="3"/>
  <c r="I7" i="3"/>
  <c r="H7" i="3"/>
  <c r="L7" i="3" s="1"/>
  <c r="A8" i="3"/>
  <c r="A131" i="3"/>
  <c r="A97" i="3"/>
  <c r="L6" i="3"/>
  <c r="A116" i="3"/>
  <c r="H15" i="3"/>
  <c r="L15" i="3" s="1"/>
  <c r="H8" i="3" l="1"/>
  <c r="L8" i="3" s="1"/>
  <c r="A9" i="3"/>
  <c r="I8" i="3"/>
  <c r="J8" i="3"/>
  <c r="A28" i="3"/>
  <c r="A62" i="3"/>
  <c r="A98" i="3"/>
  <c r="A132" i="3"/>
  <c r="A117" i="3"/>
  <c r="C41" i="3"/>
  <c r="D40" i="3"/>
  <c r="E40" i="3" s="1"/>
  <c r="L40" i="3" s="1"/>
  <c r="A79" i="3"/>
  <c r="A45" i="3"/>
  <c r="L39" i="3"/>
  <c r="F39" i="3"/>
  <c r="G39" i="3"/>
  <c r="H40" i="3" l="1"/>
  <c r="G40" i="3"/>
  <c r="I40" i="3" s="1"/>
  <c r="M40" i="3" s="1"/>
  <c r="F40" i="3"/>
  <c r="A46" i="3"/>
  <c r="D41" i="3"/>
  <c r="E41" i="3" s="1"/>
  <c r="C42" i="3"/>
  <c r="I39" i="3"/>
  <c r="M39" i="3" s="1"/>
  <c r="A133" i="3"/>
  <c r="A63" i="3"/>
  <c r="A118" i="3"/>
  <c r="A99" i="3"/>
  <c r="H9" i="3"/>
  <c r="L9" i="3" s="1"/>
  <c r="A10" i="3"/>
  <c r="J9" i="3"/>
  <c r="I9" i="3"/>
  <c r="J40" i="3"/>
  <c r="J39" i="3"/>
  <c r="A80" i="3"/>
  <c r="A29" i="3"/>
  <c r="F41" i="3" l="1"/>
  <c r="H41" i="3"/>
  <c r="G41" i="3"/>
  <c r="I41" i="3" s="1"/>
  <c r="A81" i="3"/>
  <c r="K40" i="3"/>
  <c r="A30" i="3"/>
  <c r="A119" i="3"/>
  <c r="A64" i="3"/>
  <c r="A134" i="3"/>
  <c r="A47" i="3"/>
  <c r="J41" i="3"/>
  <c r="L41" i="3"/>
  <c r="I10" i="3"/>
  <c r="A11" i="3"/>
  <c r="J10" i="3"/>
  <c r="H10" i="3"/>
  <c r="L10" i="3" s="1"/>
  <c r="A100" i="3"/>
  <c r="C43" i="3"/>
  <c r="D42" i="3"/>
  <c r="E42" i="3" s="1"/>
  <c r="A48" i="3" l="1"/>
  <c r="J11" i="3"/>
  <c r="A12" i="3"/>
  <c r="I11" i="3"/>
  <c r="H11" i="3"/>
  <c r="L11" i="3" s="1"/>
  <c r="A120" i="3"/>
  <c r="I42" i="3"/>
  <c r="H42" i="3"/>
  <c r="K42" i="3" s="1"/>
  <c r="G42" i="3"/>
  <c r="F42" i="3"/>
  <c r="M41" i="3"/>
  <c r="A82" i="3"/>
  <c r="L42" i="3"/>
  <c r="A135" i="3"/>
  <c r="A65" i="3"/>
  <c r="K41" i="3"/>
  <c r="A101" i="3"/>
  <c r="A31" i="3"/>
  <c r="D43" i="3"/>
  <c r="E43" i="3" s="1"/>
  <c r="L43" i="3" s="1"/>
  <c r="C44" i="3"/>
  <c r="M42" i="3" l="1"/>
  <c r="A32" i="3"/>
  <c r="A49" i="3"/>
  <c r="A83" i="3"/>
  <c r="C45" i="3"/>
  <c r="D44" i="3"/>
  <c r="E44" i="3" s="1"/>
  <c r="I12" i="3"/>
  <c r="A13" i="3"/>
  <c r="J12" i="3"/>
  <c r="H12" i="3"/>
  <c r="L12" i="3" s="1"/>
  <c r="F43" i="3"/>
  <c r="J43" i="3" s="1"/>
  <c r="H43" i="3"/>
  <c r="K43" i="3" s="1"/>
  <c r="G43" i="3"/>
  <c r="A136" i="3"/>
  <c r="J42" i="3"/>
  <c r="A102" i="3"/>
  <c r="A66" i="3"/>
  <c r="A121" i="3"/>
  <c r="A84" i="3" l="1"/>
  <c r="A103" i="3"/>
  <c r="A67" i="3"/>
  <c r="H44" i="3"/>
  <c r="K44" i="3" s="1"/>
  <c r="G44" i="3"/>
  <c r="F44" i="3"/>
  <c r="L44" i="3"/>
  <c r="A50" i="3"/>
  <c r="I43" i="3"/>
  <c r="M43" i="3" s="1"/>
  <c r="H13" i="3"/>
  <c r="L13" i="3" s="1"/>
  <c r="A14" i="3"/>
  <c r="I13" i="3"/>
  <c r="J13" i="3"/>
  <c r="D45" i="3"/>
  <c r="E45" i="3" s="1"/>
  <c r="C46" i="3"/>
  <c r="A137" i="3"/>
  <c r="F45" i="3" l="1"/>
  <c r="H45" i="3"/>
  <c r="G45" i="3"/>
  <c r="I45" i="3" s="1"/>
  <c r="K45" i="3"/>
  <c r="A85" i="3"/>
  <c r="A51" i="3"/>
  <c r="A104" i="3"/>
  <c r="A68" i="3"/>
  <c r="I14" i="3"/>
  <c r="J14" i="3"/>
  <c r="H14" i="3"/>
  <c r="L45" i="3"/>
  <c r="I44" i="3"/>
  <c r="M44" i="3" s="1"/>
  <c r="A138" i="3"/>
  <c r="C47" i="3"/>
  <c r="D46" i="3"/>
  <c r="E46" i="3" s="1"/>
  <c r="J44" i="3"/>
  <c r="J45" i="3"/>
  <c r="H46" i="3" l="1"/>
  <c r="K46" i="3" s="1"/>
  <c r="G46" i="3"/>
  <c r="I46" i="3" s="1"/>
  <c r="F46" i="3"/>
  <c r="L46" i="3"/>
  <c r="M45" i="3"/>
  <c r="L14" i="3"/>
  <c r="D47" i="3"/>
  <c r="E47" i="3" s="1"/>
  <c r="C48" i="3"/>
  <c r="G89" i="3"/>
  <c r="I89" i="3"/>
  <c r="C92" i="3" l="1"/>
  <c r="M46" i="3"/>
  <c r="D92" i="3"/>
  <c r="J46" i="3"/>
  <c r="J47" i="3"/>
  <c r="C49" i="3"/>
  <c r="D48" i="3"/>
  <c r="E48" i="3" s="1"/>
  <c r="F47" i="3"/>
  <c r="G47" i="3"/>
  <c r="H47" i="3"/>
  <c r="L47" i="3"/>
  <c r="C93" i="3" l="1"/>
  <c r="D93" i="3" s="1"/>
  <c r="E92" i="3"/>
  <c r="F92" i="3" s="1"/>
  <c r="G48" i="3"/>
  <c r="I48" i="3" s="1"/>
  <c r="F48" i="3"/>
  <c r="J48" i="3" s="1"/>
  <c r="L48" i="3"/>
  <c r="D49" i="3"/>
  <c r="E49" i="3" s="1"/>
  <c r="C50" i="3"/>
  <c r="I47" i="3"/>
  <c r="M47" i="3" s="1"/>
  <c r="K48" i="3"/>
  <c r="K47" i="3"/>
  <c r="C51" i="3" l="1"/>
  <c r="D50" i="3"/>
  <c r="E50" i="3" s="1"/>
  <c r="G92" i="3"/>
  <c r="M92" i="3"/>
  <c r="H92" i="3"/>
  <c r="M48" i="3"/>
  <c r="C94" i="3"/>
  <c r="E93" i="3"/>
  <c r="F93" i="3" s="1"/>
  <c r="M93" i="3" s="1"/>
  <c r="F49" i="3"/>
  <c r="H49" i="3"/>
  <c r="G49" i="3"/>
  <c r="L49" i="3"/>
  <c r="K52" i="3" l="1"/>
  <c r="K49" i="3"/>
  <c r="K50" i="3"/>
  <c r="K51" i="3"/>
  <c r="K92" i="3"/>
  <c r="J92" i="3"/>
  <c r="G50" i="3"/>
  <c r="I50" i="3" s="1"/>
  <c r="F50" i="3"/>
  <c r="J50" i="3" s="1"/>
  <c r="L50" i="3"/>
  <c r="J49" i="3"/>
  <c r="D51" i="3"/>
  <c r="E51" i="3" s="1"/>
  <c r="C52" i="3"/>
  <c r="I49" i="3"/>
  <c r="M49" i="3" s="1"/>
  <c r="H93" i="3"/>
  <c r="G93" i="3"/>
  <c r="I93" i="3"/>
  <c r="N92" i="3"/>
  <c r="D94" i="3"/>
  <c r="F51" i="3" l="1"/>
  <c r="J51" i="3" s="1"/>
  <c r="G51" i="3"/>
  <c r="I51" i="3" s="1"/>
  <c r="L51" i="3"/>
  <c r="K93" i="3"/>
  <c r="D52" i="3"/>
  <c r="E52" i="3" s="1"/>
  <c r="E94" i="3"/>
  <c r="F94" i="3" s="1"/>
  <c r="C95" i="3"/>
  <c r="L93" i="3"/>
  <c r="J93" i="3"/>
  <c r="N93" i="3" s="1"/>
  <c r="M50" i="3"/>
  <c r="I94" i="3" l="1"/>
  <c r="H94" i="3"/>
  <c r="G94" i="3"/>
  <c r="M94" i="3"/>
  <c r="G52" i="3"/>
  <c r="I52" i="3" s="1"/>
  <c r="F52" i="3"/>
  <c r="J52" i="3" s="1"/>
  <c r="L52" i="3"/>
  <c r="D95" i="3"/>
  <c r="M51" i="3"/>
  <c r="C96" i="3" l="1"/>
  <c r="E95" i="3"/>
  <c r="F95" i="3" s="1"/>
  <c r="K94" i="3"/>
  <c r="M52" i="3"/>
  <c r="J94" i="3"/>
  <c r="N94" i="3" s="1"/>
  <c r="L94" i="3"/>
  <c r="D96" i="3" l="1"/>
  <c r="C97" i="3" s="1"/>
  <c r="I95" i="3"/>
  <c r="H95" i="3"/>
  <c r="G95" i="3"/>
  <c r="M95" i="3"/>
  <c r="J95" i="3" l="1"/>
  <c r="N95" i="3" s="1"/>
  <c r="L95" i="3"/>
  <c r="K95" i="3"/>
  <c r="E96" i="3"/>
  <c r="F96" i="3" s="1"/>
  <c r="D97" i="3"/>
  <c r="E97" i="3" s="1"/>
  <c r="F97" i="3" s="1"/>
  <c r="C98" i="3" l="1"/>
  <c r="D98" i="3" s="1"/>
  <c r="I97" i="3"/>
  <c r="G97" i="3"/>
  <c r="H97" i="3"/>
  <c r="I96" i="3"/>
  <c r="H96" i="3"/>
  <c r="G96" i="3"/>
  <c r="M97" i="3"/>
  <c r="M96" i="3"/>
  <c r="K96" i="3" l="1"/>
  <c r="J96" i="3"/>
  <c r="N96" i="3" s="1"/>
  <c r="J97" i="3"/>
  <c r="N97" i="3" s="1"/>
  <c r="L96" i="3"/>
  <c r="L97" i="3"/>
  <c r="K97" i="3"/>
  <c r="C99" i="3"/>
  <c r="E98" i="3"/>
  <c r="F98" i="3" s="1"/>
  <c r="G98" i="3" l="1"/>
  <c r="I98" i="3"/>
  <c r="L98" i="3" s="1"/>
  <c r="H98" i="3"/>
  <c r="J98" i="3" s="1"/>
  <c r="M98" i="3"/>
  <c r="N98" i="3" s="1"/>
  <c r="D99" i="3"/>
  <c r="C100" i="3" s="1"/>
  <c r="E99" i="3" l="1"/>
  <c r="F99" i="3" s="1"/>
  <c r="H99" i="3" s="1"/>
  <c r="J99" i="3" s="1"/>
  <c r="I99" i="3"/>
  <c r="L99" i="3" s="1"/>
  <c r="C101" i="3"/>
  <c r="D100" i="3"/>
  <c r="E100" i="3" s="1"/>
  <c r="F100" i="3" s="1"/>
  <c r="K98" i="3"/>
  <c r="M99" i="3" l="1"/>
  <c r="N99" i="3" s="1"/>
  <c r="G99" i="3"/>
  <c r="K99" i="3" s="1"/>
  <c r="H100" i="3"/>
  <c r="J100" i="3" s="1"/>
  <c r="G100" i="3"/>
  <c r="K100" i="3" s="1"/>
  <c r="I100" i="3"/>
  <c r="M100" i="3"/>
  <c r="N100" i="3" s="1"/>
  <c r="E101" i="3"/>
  <c r="F101" i="3" s="1"/>
  <c r="D101" i="3"/>
  <c r="H101" i="3" l="1"/>
  <c r="J101" i="3" s="1"/>
  <c r="G101" i="3"/>
  <c r="K101" i="3" s="1"/>
  <c r="M101" i="3"/>
  <c r="N101" i="3" s="1"/>
  <c r="L100" i="3"/>
  <c r="L101" i="3"/>
  <c r="C102" i="3"/>
  <c r="C103" i="3" l="1"/>
  <c r="D102" i="3"/>
  <c r="D103" i="3" l="1"/>
  <c r="E102" i="3"/>
  <c r="F102" i="3" s="1"/>
  <c r="I102" i="3" l="1"/>
  <c r="H102" i="3"/>
  <c r="J102" i="3" s="1"/>
  <c r="G102" i="3"/>
  <c r="K102" i="3" s="1"/>
  <c r="M102" i="3"/>
  <c r="C104" i="3"/>
  <c r="E103" i="3"/>
  <c r="F103" i="3" s="1"/>
  <c r="N102" i="3" l="1"/>
  <c r="D104" i="3"/>
  <c r="C105" i="3" s="1"/>
  <c r="L105" i="3"/>
  <c r="L102" i="3"/>
  <c r="L103" i="3"/>
  <c r="L104" i="3"/>
  <c r="H103" i="3"/>
  <c r="J103" i="3" s="1"/>
  <c r="G103" i="3"/>
  <c r="K103" i="3" s="1"/>
  <c r="M103" i="3"/>
  <c r="N103" i="3" s="1"/>
  <c r="D105" i="3" l="1"/>
  <c r="E105" i="3" s="1"/>
  <c r="E104" i="3"/>
  <c r="F104" i="3" s="1"/>
  <c r="F105" i="3" l="1"/>
  <c r="H104" i="3"/>
  <c r="J104" i="3" s="1"/>
  <c r="G104" i="3"/>
  <c r="K104" i="3" s="1"/>
  <c r="M104" i="3"/>
  <c r="N104" i="3" l="1"/>
  <c r="H105" i="3"/>
  <c r="J105" i="3" s="1"/>
  <c r="G105" i="3"/>
  <c r="K105" i="3" s="1"/>
  <c r="M105" i="3"/>
  <c r="N105" i="3" l="1"/>
</calcChain>
</file>

<file path=xl/comments1.xml><?xml version="1.0" encoding="utf-8"?>
<comments xmlns="http://schemas.openxmlformats.org/spreadsheetml/2006/main">
  <authors>
    <author>Υ50-70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Υ50-70:</t>
        </r>
        <r>
          <rPr>
            <sz val="9"/>
            <color indexed="81"/>
            <rFont val="Tahoma"/>
            <charset val="1"/>
          </rPr>
          <t xml:space="preserve">
Πρόβλεψη ζήτησης για 14η εβδ</t>
        </r>
      </text>
    </comment>
  </commentList>
</comments>
</file>

<file path=xl/sharedStrings.xml><?xml version="1.0" encoding="utf-8"?>
<sst xmlns="http://schemas.openxmlformats.org/spreadsheetml/2006/main" count="486" uniqueCount="44">
  <si>
    <t>Week</t>
  </si>
  <si>
    <t>PRODUCT SKU</t>
  </si>
  <si>
    <t>SALES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</si>
  <si>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</si>
  <si>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</si>
  <si>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</si>
  <si>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</si>
  <si>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</si>
  <si>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</si>
  <si>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</si>
  <si>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</si>
  <si>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</si>
  <si>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</si>
  <si>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</si>
  <si>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</si>
  <si>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</si>
  <si>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Product SKU</t>
  </si>
  <si>
    <t xml:space="preserve">Moving Average (N=4) </t>
  </si>
  <si>
    <t>E(t)</t>
  </si>
  <si>
    <t>E(t)^2</t>
  </si>
  <si>
    <t>abs E(t)</t>
  </si>
  <si>
    <t>abs (E/D) %</t>
  </si>
  <si>
    <t>MAD</t>
  </si>
  <si>
    <t>MSE</t>
  </si>
  <si>
    <t>MAPE</t>
  </si>
  <si>
    <t>Bias</t>
  </si>
  <si>
    <t>TS</t>
  </si>
  <si>
    <t xml:space="preserve">Moving Average (N=5) </t>
  </si>
  <si>
    <t>Exponential Smoothing</t>
  </si>
  <si>
    <r>
      <t>L</t>
    </r>
    <r>
      <rPr>
        <vertAlign val="subscript"/>
        <sz val="10"/>
        <rFont val="Arial"/>
        <family val="2"/>
        <charset val="161"/>
      </rPr>
      <t>t+1</t>
    </r>
    <r>
      <rPr>
        <sz val="10"/>
        <rFont val="Arial"/>
        <family val="2"/>
        <charset val="161"/>
      </rPr>
      <t xml:space="preserve"> = αΑ</t>
    </r>
    <r>
      <rPr>
        <vertAlign val="subscript"/>
        <sz val="10"/>
        <rFont val="Arial"/>
        <family val="2"/>
        <charset val="161"/>
      </rPr>
      <t>t+1</t>
    </r>
    <r>
      <rPr>
        <sz val="10"/>
        <rFont val="Arial"/>
        <family val="2"/>
        <charset val="161"/>
      </rPr>
      <t xml:space="preserve"> + (1 - a)L</t>
    </r>
    <r>
      <rPr>
        <vertAlign val="subscript"/>
        <sz val="10"/>
        <rFont val="Arial"/>
        <family val="2"/>
        <charset val="161"/>
      </rPr>
      <t>t</t>
    </r>
  </si>
  <si>
    <r>
      <t>F</t>
    </r>
    <r>
      <rPr>
        <vertAlign val="subscript"/>
        <sz val="10"/>
        <rFont val="Arial"/>
        <family val="2"/>
        <charset val="161"/>
      </rPr>
      <t xml:space="preserve">t+1 </t>
    </r>
    <r>
      <rPr>
        <sz val="10"/>
        <rFont val="Arial"/>
        <family val="2"/>
        <charset val="161"/>
      </rPr>
      <t>= L</t>
    </r>
    <r>
      <rPr>
        <vertAlign val="subscript"/>
        <sz val="10"/>
        <rFont val="Arial"/>
        <family val="2"/>
        <charset val="161"/>
      </rPr>
      <t>t</t>
    </r>
    <r>
      <rPr>
        <sz val="10"/>
        <rFont val="Arial"/>
        <family val="2"/>
        <charset val="161"/>
      </rPr>
      <t xml:space="preserve"> </t>
    </r>
  </si>
  <si>
    <t>Lo = ∑At / n</t>
  </si>
  <si>
    <t>α</t>
  </si>
  <si>
    <r>
      <t>L</t>
    </r>
    <r>
      <rPr>
        <b/>
        <vertAlign val="subscript"/>
        <sz val="10"/>
        <rFont val="Arial"/>
        <family val="2"/>
        <charset val="161"/>
      </rPr>
      <t>t-1</t>
    </r>
  </si>
  <si>
    <r>
      <t>Ft = L</t>
    </r>
    <r>
      <rPr>
        <b/>
        <vertAlign val="subscript"/>
        <sz val="10"/>
        <rFont val="Arial"/>
        <family val="2"/>
        <charset val="161"/>
      </rPr>
      <t>t-1</t>
    </r>
  </si>
  <si>
    <t>Trend-adjusted Exponential Smoothing</t>
  </si>
  <si>
    <r>
      <t>F</t>
    </r>
    <r>
      <rPr>
        <vertAlign val="subscript"/>
        <sz val="10"/>
        <rFont val="Arial"/>
        <family val="2"/>
        <charset val="161"/>
      </rPr>
      <t xml:space="preserve">t+1 </t>
    </r>
    <r>
      <rPr>
        <sz val="10"/>
        <rFont val="Arial"/>
        <family val="2"/>
        <charset val="161"/>
      </rPr>
      <t>= L</t>
    </r>
    <r>
      <rPr>
        <vertAlign val="subscript"/>
        <sz val="10"/>
        <rFont val="Arial"/>
        <family val="2"/>
        <charset val="161"/>
      </rPr>
      <t>t</t>
    </r>
    <r>
      <rPr>
        <sz val="10"/>
        <rFont val="Arial"/>
        <family val="2"/>
        <charset val="161"/>
      </rPr>
      <t xml:space="preserve"> + T</t>
    </r>
    <r>
      <rPr>
        <vertAlign val="subscript"/>
        <sz val="10"/>
        <rFont val="Arial"/>
        <family val="2"/>
        <charset val="161"/>
      </rPr>
      <t>t</t>
    </r>
    <r>
      <rPr>
        <sz val="10"/>
        <rFont val="Arial"/>
        <family val="2"/>
        <charset val="161"/>
      </rPr>
      <t xml:space="preserve"> </t>
    </r>
  </si>
  <si>
    <t>Lo</t>
  </si>
  <si>
    <t>To</t>
  </si>
  <si>
    <t>Lt  = αΑt +(1-a)(Lt-1 + Tt-1)</t>
  </si>
  <si>
    <r>
      <t>T</t>
    </r>
    <r>
      <rPr>
        <vertAlign val="subscript"/>
        <sz val="10"/>
        <rFont val="Arial"/>
        <family val="2"/>
        <charset val="161"/>
      </rPr>
      <t xml:space="preserve">t </t>
    </r>
    <r>
      <rPr>
        <sz val="10"/>
        <rFont val="Arial"/>
        <family val="2"/>
        <charset val="161"/>
      </rPr>
      <t>= (1-β)Τ</t>
    </r>
    <r>
      <rPr>
        <vertAlign val="subscript"/>
        <sz val="10"/>
        <rFont val="Arial"/>
        <family val="2"/>
        <charset val="161"/>
      </rPr>
      <t xml:space="preserve">t -1 </t>
    </r>
    <r>
      <rPr>
        <sz val="10"/>
        <rFont val="Arial"/>
        <family val="2"/>
        <charset val="161"/>
      </rPr>
      <t>+ β (L</t>
    </r>
    <r>
      <rPr>
        <vertAlign val="subscript"/>
        <sz val="10"/>
        <rFont val="Arial"/>
        <family val="2"/>
        <charset val="161"/>
      </rPr>
      <t xml:space="preserve">t </t>
    </r>
    <r>
      <rPr>
        <sz val="10"/>
        <rFont val="Arial"/>
        <family val="2"/>
        <charset val="161"/>
      </rPr>
      <t xml:space="preserve"> - L</t>
    </r>
    <r>
      <rPr>
        <vertAlign val="subscript"/>
        <sz val="10"/>
        <rFont val="Arial"/>
        <family val="2"/>
        <charset val="161"/>
      </rPr>
      <t>t-1</t>
    </r>
    <r>
      <rPr>
        <sz val="10"/>
        <rFont val="Arial"/>
        <family val="2"/>
        <charset val="161"/>
      </rPr>
      <t>)</t>
    </r>
  </si>
  <si>
    <t>β</t>
  </si>
  <si>
    <r>
      <t>T</t>
    </r>
    <r>
      <rPr>
        <b/>
        <vertAlign val="subscript"/>
        <sz val="10"/>
        <rFont val="Arial"/>
        <family val="2"/>
        <charset val="161"/>
      </rPr>
      <t>t-1</t>
    </r>
  </si>
  <si>
    <r>
      <t>F</t>
    </r>
    <r>
      <rPr>
        <b/>
        <vertAlign val="subscript"/>
        <sz val="10"/>
        <rFont val="Arial"/>
        <family val="2"/>
        <charset val="161"/>
      </rPr>
      <t xml:space="preserve">t </t>
    </r>
    <r>
      <rPr>
        <b/>
        <sz val="10"/>
        <rFont val="Arial"/>
        <family val="2"/>
        <charset val="161"/>
      </rPr>
      <t>= L</t>
    </r>
    <r>
      <rPr>
        <b/>
        <vertAlign val="subscript"/>
        <sz val="10"/>
        <rFont val="Arial"/>
        <family val="2"/>
        <charset val="161"/>
      </rPr>
      <t>t-1</t>
    </r>
    <r>
      <rPr>
        <b/>
        <sz val="10"/>
        <rFont val="Arial"/>
        <family val="2"/>
        <charset val="161"/>
      </rPr>
      <t xml:space="preserve"> + T</t>
    </r>
    <r>
      <rPr>
        <b/>
        <vertAlign val="subscript"/>
        <sz val="10"/>
        <rFont val="Arial"/>
        <family val="2"/>
        <charset val="161"/>
      </rPr>
      <t>t-1</t>
    </r>
    <r>
      <rPr>
        <b/>
        <sz val="10"/>
        <rFont val="Arial"/>
        <family val="2"/>
        <charset val="16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</si>
</sst>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 Greek"/>
      <charset val="161"/>
    </font>
    <font>
      <b/>
      <sz val="10"/>
      <name val="Arial"/>
      <family val="2"/>
      <charset val="161"/>
    </font>
    <font>
      <sz val="10"/>
      <name val="Arial Greek"/>
      <family val="2"/>
      <charset val="161"/>
    </font>
    <font>
      <sz val="10"/>
      <color indexed="17"/>
      <name val="Arial Greek"/>
      <charset val="161"/>
    </font>
    <font>
      <i/>
      <sz val="10"/>
      <name val="Arial Greek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indexed="17"/>
      <name val="Arial"/>
      <family val="2"/>
      <charset val="161"/>
    </font>
    <font>
      <i/>
      <sz val="10"/>
      <name val="Arial"/>
      <family val="2"/>
      <charset val="161"/>
    </font>
    <font>
      <vertAlign val="subscript"/>
      <sz val="10"/>
      <name val="Arial"/>
      <family val="2"/>
      <charset val="161"/>
    </font>
    <font>
      <b/>
      <vertAlign val="subscript"/>
      <sz val="10"/>
      <name val="Arial"/>
      <family val="2"/>
      <charset val="161"/>
    </font>
    <font>
      <sz val="11"/>
      <color rgb="FF000000"/>
      <name val="Calibri"/>
      <family val="2"/>
      <charset val="161"/>
      <scheme val="minor"/>
    </font>
    <font>
      <b/>
      <i/>
      <sz val="11"/>
      <color rgb="FF000000"/>
      <name val="Calibri"/>
      <family val="2"/>
      <charset val="161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4" fontId="2" fillId="2" borderId="0" xfId="1" applyNumberFormat="1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0" fontId="1" fillId="0" borderId="0" xfId="1" applyFont="1" applyBorder="1" applyAlignment="1">
      <alignment horizontal="center" vertical="top"/>
    </xf>
    <xf numFmtId="14" fontId="1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1" fillId="0" borderId="0" xfId="1" applyFont="1" applyBorder="1" applyAlignment="1">
      <alignment horizontal="right" vertical="top"/>
    </xf>
    <xf numFmtId="0" fontId="5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vertical="top"/>
    </xf>
    <xf numFmtId="0" fontId="6" fillId="0" borderId="0" xfId="1" applyFont="1" applyBorder="1" applyAlignment="1">
      <alignment vertical="top"/>
    </xf>
    <xf numFmtId="2" fontId="6" fillId="0" borderId="0" xfId="1" applyNumberFormat="1" applyFont="1" applyBorder="1" applyAlignment="1">
      <alignment vertical="top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2" fontId="6" fillId="0" borderId="0" xfId="1" applyNumberFormat="1" applyFont="1" applyBorder="1" applyAlignment="1">
      <alignment horizontal="left" vertical="top"/>
    </xf>
    <xf numFmtId="14" fontId="6" fillId="0" borderId="0" xfId="1" applyNumberFormat="1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" fontId="6" fillId="0" borderId="0" xfId="1" applyNumberFormat="1" applyFont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right" vertical="top"/>
    </xf>
    <xf numFmtId="0" fontId="9" fillId="0" borderId="0" xfId="1" applyFont="1" applyBorder="1" applyAlignment="1">
      <alignment horizontal="center" vertical="top"/>
    </xf>
    <xf numFmtId="9" fontId="6" fillId="0" borderId="0" xfId="1" applyNumberFormat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2" fillId="4" borderId="0" xfId="1" applyFont="1" applyFill="1" applyAlignment="1">
      <alignment horizontal="left" vertical="top"/>
    </xf>
    <xf numFmtId="0" fontId="2" fillId="0" borderId="0" xfId="1" applyFont="1" applyAlignment="1">
      <alignment horizontal="left" vertical="top"/>
    </xf>
    <xf numFmtId="9" fontId="6" fillId="0" borderId="0" xfId="1" applyNumberFormat="1" applyFont="1" applyAlignment="1">
      <alignment horizontal="left" vertical="top"/>
    </xf>
    <xf numFmtId="2" fontId="6" fillId="0" borderId="0" xfId="1" applyNumberFormat="1" applyFont="1" applyAlignment="1">
      <alignment horizontal="left" vertical="top"/>
    </xf>
    <xf numFmtId="10" fontId="6" fillId="0" borderId="0" xfId="1" applyNumberFormat="1" applyFont="1" applyAlignment="1">
      <alignment horizontal="left" vertical="top"/>
    </xf>
    <xf numFmtId="2" fontId="6" fillId="2" borderId="0" xfId="1" applyNumberFormat="1" applyFont="1" applyFill="1" applyAlignment="1">
      <alignment horizontal="left" vertical="top"/>
    </xf>
    <xf numFmtId="10" fontId="6" fillId="2" borderId="0" xfId="1" applyNumberFormat="1" applyFont="1" applyFill="1" applyAlignment="1">
      <alignment horizontal="left" vertical="top"/>
    </xf>
    <xf numFmtId="0" fontId="2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2" fontId="6" fillId="0" borderId="0" xfId="1" applyNumberFormat="1" applyFont="1" applyFill="1" applyAlignment="1">
      <alignment horizontal="left" vertical="top"/>
    </xf>
    <xf numFmtId="9" fontId="2" fillId="0" borderId="0" xfId="1" applyNumberFormat="1" applyFont="1" applyAlignment="1">
      <alignment horizontal="left" vertical="top"/>
    </xf>
    <xf numFmtId="9" fontId="6" fillId="2" borderId="0" xfId="1" applyNumberFormat="1" applyFont="1" applyFill="1" applyAlignment="1">
      <alignment horizontal="left" vertical="top"/>
    </xf>
    <xf numFmtId="0" fontId="2" fillId="6" borderId="0" xfId="1" applyFont="1" applyFill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6" fillId="7" borderId="0" xfId="1" applyFont="1" applyFill="1" applyAlignment="1">
      <alignment horizontal="left" vertical="top"/>
    </xf>
    <xf numFmtId="0" fontId="2" fillId="5" borderId="0" xfId="1" applyFont="1" applyFill="1" applyAlignment="1">
      <alignment horizontal="left" vertical="top"/>
    </xf>
    <xf numFmtId="0" fontId="2" fillId="3" borderId="0" xfId="1" applyFont="1" applyFill="1" applyBorder="1" applyAlignment="1">
      <alignment horizontal="center" vertical="top"/>
    </xf>
    <xf numFmtId="0" fontId="2" fillId="4" borderId="0" xfId="1" applyFont="1" applyFill="1" applyAlignment="1">
      <alignment horizontal="left" vertical="top" wrapText="1"/>
    </xf>
    <xf numFmtId="0" fontId="6" fillId="3" borderId="0" xfId="1" applyFont="1" applyFill="1" applyAlignment="1">
      <alignment horizontal="center" vertical="top" wrapText="1"/>
    </xf>
    <xf numFmtId="0" fontId="6" fillId="7" borderId="0" xfId="0" applyFont="1" applyFill="1" applyAlignment="1">
      <alignment horizontal="left" vertical="top" readingOrder="1"/>
    </xf>
    <xf numFmtId="0" fontId="6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9" fontId="6" fillId="0" borderId="0" xfId="1" applyNumberFormat="1" applyFont="1" applyFill="1" applyAlignment="1">
      <alignment horizontal="left" vertical="top"/>
    </xf>
    <xf numFmtId="1" fontId="6" fillId="0" borderId="0" xfId="1" applyNumberFormat="1" applyFont="1" applyFill="1" applyAlignment="1">
      <alignment horizontal="left" vertical="top"/>
    </xf>
    <xf numFmtId="0" fontId="6" fillId="0" borderId="0" xfId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workbookViewId="0">
      <selection activeCell="M29" sqref="M29"/>
    </sheetView>
  </sheetViews>
  <sheetFormatPr defaultRowHeight="13.2" x14ac:dyDescent="0.3"/>
  <cols>
    <col min="1" max="1" width="11.88671875" style="11" customWidth="1"/>
    <col min="2" max="2" width="17.44140625" style="11" customWidth="1"/>
    <col min="3" max="3" width="7.33203125" style="11" bestFit="1" customWidth="1"/>
    <col min="4" max="4" width="10.109375" style="11" customWidth="1"/>
    <col min="5" max="5" width="10.5546875" style="11" customWidth="1"/>
    <col min="6" max="6" width="11.33203125" style="11" customWidth="1"/>
    <col min="7" max="7" width="10" style="11" customWidth="1"/>
    <col min="8" max="8" width="10.33203125" style="11" customWidth="1"/>
    <col min="9" max="256" width="8.88671875" style="11"/>
    <col min="257" max="257" width="11.88671875" style="11" customWidth="1"/>
    <col min="258" max="258" width="17.44140625" style="11" customWidth="1"/>
    <col min="259" max="259" width="7.33203125" style="11" bestFit="1" customWidth="1"/>
    <col min="260" max="260" width="10.109375" style="11" customWidth="1"/>
    <col min="261" max="261" width="10.5546875" style="11" customWidth="1"/>
    <col min="262" max="262" width="11.33203125" style="11" customWidth="1"/>
    <col min="263" max="263" width="10" style="11" customWidth="1"/>
    <col min="264" max="264" width="10.33203125" style="11" customWidth="1"/>
    <col min="265" max="512" width="8.88671875" style="11"/>
    <col min="513" max="513" width="11.88671875" style="11" customWidth="1"/>
    <col min="514" max="514" width="17.44140625" style="11" customWidth="1"/>
    <col min="515" max="515" width="7.33203125" style="11" bestFit="1" customWidth="1"/>
    <col min="516" max="516" width="10.109375" style="11" customWidth="1"/>
    <col min="517" max="517" width="10.5546875" style="11" customWidth="1"/>
    <col min="518" max="518" width="11.33203125" style="11" customWidth="1"/>
    <col min="519" max="519" width="10" style="11" customWidth="1"/>
    <col min="520" max="520" width="10.33203125" style="11" customWidth="1"/>
    <col min="521" max="768" width="8.88671875" style="11"/>
    <col min="769" max="769" width="11.88671875" style="11" customWidth="1"/>
    <col min="770" max="770" width="17.44140625" style="11" customWidth="1"/>
    <col min="771" max="771" width="7.33203125" style="11" bestFit="1" customWidth="1"/>
    <col min="772" max="772" width="10.109375" style="11" customWidth="1"/>
    <col min="773" max="773" width="10.5546875" style="11" customWidth="1"/>
    <col min="774" max="774" width="11.33203125" style="11" customWidth="1"/>
    <col min="775" max="775" width="10" style="11" customWidth="1"/>
    <col min="776" max="776" width="10.33203125" style="11" customWidth="1"/>
    <col min="777" max="1024" width="8.88671875" style="11"/>
    <col min="1025" max="1025" width="11.88671875" style="11" customWidth="1"/>
    <col min="1026" max="1026" width="17.44140625" style="11" customWidth="1"/>
    <col min="1027" max="1027" width="7.33203125" style="11" bestFit="1" customWidth="1"/>
    <col min="1028" max="1028" width="10.109375" style="11" customWidth="1"/>
    <col min="1029" max="1029" width="10.5546875" style="11" customWidth="1"/>
    <col min="1030" max="1030" width="11.33203125" style="11" customWidth="1"/>
    <col min="1031" max="1031" width="10" style="11" customWidth="1"/>
    <col min="1032" max="1032" width="10.33203125" style="11" customWidth="1"/>
    <col min="1033" max="1280" width="8.88671875" style="11"/>
    <col min="1281" max="1281" width="11.88671875" style="11" customWidth="1"/>
    <col min="1282" max="1282" width="17.44140625" style="11" customWidth="1"/>
    <col min="1283" max="1283" width="7.33203125" style="11" bestFit="1" customWidth="1"/>
    <col min="1284" max="1284" width="10.109375" style="11" customWidth="1"/>
    <col min="1285" max="1285" width="10.5546875" style="11" customWidth="1"/>
    <col min="1286" max="1286" width="11.33203125" style="11" customWidth="1"/>
    <col min="1287" max="1287" width="10" style="11" customWidth="1"/>
    <col min="1288" max="1288" width="10.33203125" style="11" customWidth="1"/>
    <col min="1289" max="1536" width="8.88671875" style="11"/>
    <col min="1537" max="1537" width="11.88671875" style="11" customWidth="1"/>
    <col min="1538" max="1538" width="17.44140625" style="11" customWidth="1"/>
    <col min="1539" max="1539" width="7.33203125" style="11" bestFit="1" customWidth="1"/>
    <col min="1540" max="1540" width="10.109375" style="11" customWidth="1"/>
    <col min="1541" max="1541" width="10.5546875" style="11" customWidth="1"/>
    <col min="1542" max="1542" width="11.33203125" style="11" customWidth="1"/>
    <col min="1543" max="1543" width="10" style="11" customWidth="1"/>
    <col min="1544" max="1544" width="10.33203125" style="11" customWidth="1"/>
    <col min="1545" max="1792" width="8.88671875" style="11"/>
    <col min="1793" max="1793" width="11.88671875" style="11" customWidth="1"/>
    <col min="1794" max="1794" width="17.44140625" style="11" customWidth="1"/>
    <col min="1795" max="1795" width="7.33203125" style="11" bestFit="1" customWidth="1"/>
    <col min="1796" max="1796" width="10.109375" style="11" customWidth="1"/>
    <col min="1797" max="1797" width="10.5546875" style="11" customWidth="1"/>
    <col min="1798" max="1798" width="11.33203125" style="11" customWidth="1"/>
    <col min="1799" max="1799" width="10" style="11" customWidth="1"/>
    <col min="1800" max="1800" width="10.33203125" style="11" customWidth="1"/>
    <col min="1801" max="2048" width="8.88671875" style="11"/>
    <col min="2049" max="2049" width="11.88671875" style="11" customWidth="1"/>
    <col min="2050" max="2050" width="17.44140625" style="11" customWidth="1"/>
    <col min="2051" max="2051" width="7.33203125" style="11" bestFit="1" customWidth="1"/>
    <col min="2052" max="2052" width="10.109375" style="11" customWidth="1"/>
    <col min="2053" max="2053" width="10.5546875" style="11" customWidth="1"/>
    <col min="2054" max="2054" width="11.33203125" style="11" customWidth="1"/>
    <col min="2055" max="2055" width="10" style="11" customWidth="1"/>
    <col min="2056" max="2056" width="10.33203125" style="11" customWidth="1"/>
    <col min="2057" max="2304" width="8.88671875" style="11"/>
    <col min="2305" max="2305" width="11.88671875" style="11" customWidth="1"/>
    <col min="2306" max="2306" width="17.44140625" style="11" customWidth="1"/>
    <col min="2307" max="2307" width="7.33203125" style="11" bestFit="1" customWidth="1"/>
    <col min="2308" max="2308" width="10.109375" style="11" customWidth="1"/>
    <col min="2309" max="2309" width="10.5546875" style="11" customWidth="1"/>
    <col min="2310" max="2310" width="11.33203125" style="11" customWidth="1"/>
    <col min="2311" max="2311" width="10" style="11" customWidth="1"/>
    <col min="2312" max="2312" width="10.33203125" style="11" customWidth="1"/>
    <col min="2313" max="2560" width="8.88671875" style="11"/>
    <col min="2561" max="2561" width="11.88671875" style="11" customWidth="1"/>
    <col min="2562" max="2562" width="17.44140625" style="11" customWidth="1"/>
    <col min="2563" max="2563" width="7.33203125" style="11" bestFit="1" customWidth="1"/>
    <col min="2564" max="2564" width="10.109375" style="11" customWidth="1"/>
    <col min="2565" max="2565" width="10.5546875" style="11" customWidth="1"/>
    <col min="2566" max="2566" width="11.33203125" style="11" customWidth="1"/>
    <col min="2567" max="2567" width="10" style="11" customWidth="1"/>
    <col min="2568" max="2568" width="10.33203125" style="11" customWidth="1"/>
    <col min="2569" max="2816" width="8.88671875" style="11"/>
    <col min="2817" max="2817" width="11.88671875" style="11" customWidth="1"/>
    <col min="2818" max="2818" width="17.44140625" style="11" customWidth="1"/>
    <col min="2819" max="2819" width="7.33203125" style="11" bestFit="1" customWidth="1"/>
    <col min="2820" max="2820" width="10.109375" style="11" customWidth="1"/>
    <col min="2821" max="2821" width="10.5546875" style="11" customWidth="1"/>
    <col min="2822" max="2822" width="11.33203125" style="11" customWidth="1"/>
    <col min="2823" max="2823" width="10" style="11" customWidth="1"/>
    <col min="2824" max="2824" width="10.33203125" style="11" customWidth="1"/>
    <col min="2825" max="3072" width="8.88671875" style="11"/>
    <col min="3073" max="3073" width="11.88671875" style="11" customWidth="1"/>
    <col min="3074" max="3074" width="17.44140625" style="11" customWidth="1"/>
    <col min="3075" max="3075" width="7.33203125" style="11" bestFit="1" customWidth="1"/>
    <col min="3076" max="3076" width="10.109375" style="11" customWidth="1"/>
    <col min="3077" max="3077" width="10.5546875" style="11" customWidth="1"/>
    <col min="3078" max="3078" width="11.33203125" style="11" customWidth="1"/>
    <col min="3079" max="3079" width="10" style="11" customWidth="1"/>
    <col min="3080" max="3080" width="10.33203125" style="11" customWidth="1"/>
    <col min="3081" max="3328" width="8.88671875" style="11"/>
    <col min="3329" max="3329" width="11.88671875" style="11" customWidth="1"/>
    <col min="3330" max="3330" width="17.44140625" style="11" customWidth="1"/>
    <col min="3331" max="3331" width="7.33203125" style="11" bestFit="1" customWidth="1"/>
    <col min="3332" max="3332" width="10.109375" style="11" customWidth="1"/>
    <col min="3333" max="3333" width="10.5546875" style="11" customWidth="1"/>
    <col min="3334" max="3334" width="11.33203125" style="11" customWidth="1"/>
    <col min="3335" max="3335" width="10" style="11" customWidth="1"/>
    <col min="3336" max="3336" width="10.33203125" style="11" customWidth="1"/>
    <col min="3337" max="3584" width="8.88671875" style="11"/>
    <col min="3585" max="3585" width="11.88671875" style="11" customWidth="1"/>
    <col min="3586" max="3586" width="17.44140625" style="11" customWidth="1"/>
    <col min="3587" max="3587" width="7.33203125" style="11" bestFit="1" customWidth="1"/>
    <col min="3588" max="3588" width="10.109375" style="11" customWidth="1"/>
    <col min="3589" max="3589" width="10.5546875" style="11" customWidth="1"/>
    <col min="3590" max="3590" width="11.33203125" style="11" customWidth="1"/>
    <col min="3591" max="3591" width="10" style="11" customWidth="1"/>
    <col min="3592" max="3592" width="10.33203125" style="11" customWidth="1"/>
    <col min="3593" max="3840" width="8.88671875" style="11"/>
    <col min="3841" max="3841" width="11.88671875" style="11" customWidth="1"/>
    <col min="3842" max="3842" width="17.44140625" style="11" customWidth="1"/>
    <col min="3843" max="3843" width="7.33203125" style="11" bestFit="1" customWidth="1"/>
    <col min="3844" max="3844" width="10.109375" style="11" customWidth="1"/>
    <col min="3845" max="3845" width="10.5546875" style="11" customWidth="1"/>
    <col min="3846" max="3846" width="11.33203125" style="11" customWidth="1"/>
    <col min="3847" max="3847" width="10" style="11" customWidth="1"/>
    <col min="3848" max="3848" width="10.33203125" style="11" customWidth="1"/>
    <col min="3849" max="4096" width="8.88671875" style="11"/>
    <col min="4097" max="4097" width="11.88671875" style="11" customWidth="1"/>
    <col min="4098" max="4098" width="17.44140625" style="11" customWidth="1"/>
    <col min="4099" max="4099" width="7.33203125" style="11" bestFit="1" customWidth="1"/>
    <col min="4100" max="4100" width="10.109375" style="11" customWidth="1"/>
    <col min="4101" max="4101" width="10.5546875" style="11" customWidth="1"/>
    <col min="4102" max="4102" width="11.33203125" style="11" customWidth="1"/>
    <col min="4103" max="4103" width="10" style="11" customWidth="1"/>
    <col min="4104" max="4104" width="10.33203125" style="11" customWidth="1"/>
    <col min="4105" max="4352" width="8.88671875" style="11"/>
    <col min="4353" max="4353" width="11.88671875" style="11" customWidth="1"/>
    <col min="4354" max="4354" width="17.44140625" style="11" customWidth="1"/>
    <col min="4355" max="4355" width="7.33203125" style="11" bestFit="1" customWidth="1"/>
    <col min="4356" max="4356" width="10.109375" style="11" customWidth="1"/>
    <col min="4357" max="4357" width="10.5546875" style="11" customWidth="1"/>
    <col min="4358" max="4358" width="11.33203125" style="11" customWidth="1"/>
    <col min="4359" max="4359" width="10" style="11" customWidth="1"/>
    <col min="4360" max="4360" width="10.33203125" style="11" customWidth="1"/>
    <col min="4361" max="4608" width="8.88671875" style="11"/>
    <col min="4609" max="4609" width="11.88671875" style="11" customWidth="1"/>
    <col min="4610" max="4610" width="17.44140625" style="11" customWidth="1"/>
    <col min="4611" max="4611" width="7.33203125" style="11" bestFit="1" customWidth="1"/>
    <col min="4612" max="4612" width="10.109375" style="11" customWidth="1"/>
    <col min="4613" max="4613" width="10.5546875" style="11" customWidth="1"/>
    <col min="4614" max="4614" width="11.33203125" style="11" customWidth="1"/>
    <col min="4615" max="4615" width="10" style="11" customWidth="1"/>
    <col min="4616" max="4616" width="10.33203125" style="11" customWidth="1"/>
    <col min="4617" max="4864" width="8.88671875" style="11"/>
    <col min="4865" max="4865" width="11.88671875" style="11" customWidth="1"/>
    <col min="4866" max="4866" width="17.44140625" style="11" customWidth="1"/>
    <col min="4867" max="4867" width="7.33203125" style="11" bestFit="1" customWidth="1"/>
    <col min="4868" max="4868" width="10.109375" style="11" customWidth="1"/>
    <col min="4869" max="4869" width="10.5546875" style="11" customWidth="1"/>
    <col min="4870" max="4870" width="11.33203125" style="11" customWidth="1"/>
    <col min="4871" max="4871" width="10" style="11" customWidth="1"/>
    <col min="4872" max="4872" width="10.33203125" style="11" customWidth="1"/>
    <col min="4873" max="5120" width="8.88671875" style="11"/>
    <col min="5121" max="5121" width="11.88671875" style="11" customWidth="1"/>
    <col min="5122" max="5122" width="17.44140625" style="11" customWidth="1"/>
    <col min="5123" max="5123" width="7.33203125" style="11" bestFit="1" customWidth="1"/>
    <col min="5124" max="5124" width="10.109375" style="11" customWidth="1"/>
    <col min="5125" max="5125" width="10.5546875" style="11" customWidth="1"/>
    <col min="5126" max="5126" width="11.33203125" style="11" customWidth="1"/>
    <col min="5127" max="5127" width="10" style="11" customWidth="1"/>
    <col min="5128" max="5128" width="10.33203125" style="11" customWidth="1"/>
    <col min="5129" max="5376" width="8.88671875" style="11"/>
    <col min="5377" max="5377" width="11.88671875" style="11" customWidth="1"/>
    <col min="5378" max="5378" width="17.44140625" style="11" customWidth="1"/>
    <col min="5379" max="5379" width="7.33203125" style="11" bestFit="1" customWidth="1"/>
    <col min="5380" max="5380" width="10.109375" style="11" customWidth="1"/>
    <col min="5381" max="5381" width="10.5546875" style="11" customWidth="1"/>
    <col min="5382" max="5382" width="11.33203125" style="11" customWidth="1"/>
    <col min="5383" max="5383" width="10" style="11" customWidth="1"/>
    <col min="5384" max="5384" width="10.33203125" style="11" customWidth="1"/>
    <col min="5385" max="5632" width="8.88671875" style="11"/>
    <col min="5633" max="5633" width="11.88671875" style="11" customWidth="1"/>
    <col min="5634" max="5634" width="17.44140625" style="11" customWidth="1"/>
    <col min="5635" max="5635" width="7.33203125" style="11" bestFit="1" customWidth="1"/>
    <col min="5636" max="5636" width="10.109375" style="11" customWidth="1"/>
    <col min="5637" max="5637" width="10.5546875" style="11" customWidth="1"/>
    <col min="5638" max="5638" width="11.33203125" style="11" customWidth="1"/>
    <col min="5639" max="5639" width="10" style="11" customWidth="1"/>
    <col min="5640" max="5640" width="10.33203125" style="11" customWidth="1"/>
    <col min="5641" max="5888" width="8.88671875" style="11"/>
    <col min="5889" max="5889" width="11.88671875" style="11" customWidth="1"/>
    <col min="5890" max="5890" width="17.44140625" style="11" customWidth="1"/>
    <col min="5891" max="5891" width="7.33203125" style="11" bestFit="1" customWidth="1"/>
    <col min="5892" max="5892" width="10.109375" style="11" customWidth="1"/>
    <col min="5893" max="5893" width="10.5546875" style="11" customWidth="1"/>
    <col min="5894" max="5894" width="11.33203125" style="11" customWidth="1"/>
    <col min="5895" max="5895" width="10" style="11" customWidth="1"/>
    <col min="5896" max="5896" width="10.33203125" style="11" customWidth="1"/>
    <col min="5897" max="6144" width="8.88671875" style="11"/>
    <col min="6145" max="6145" width="11.88671875" style="11" customWidth="1"/>
    <col min="6146" max="6146" width="17.44140625" style="11" customWidth="1"/>
    <col min="6147" max="6147" width="7.33203125" style="11" bestFit="1" customWidth="1"/>
    <col min="6148" max="6148" width="10.109375" style="11" customWidth="1"/>
    <col min="6149" max="6149" width="10.5546875" style="11" customWidth="1"/>
    <col min="6150" max="6150" width="11.33203125" style="11" customWidth="1"/>
    <col min="6151" max="6151" width="10" style="11" customWidth="1"/>
    <col min="6152" max="6152" width="10.33203125" style="11" customWidth="1"/>
    <col min="6153" max="6400" width="8.88671875" style="11"/>
    <col min="6401" max="6401" width="11.88671875" style="11" customWidth="1"/>
    <col min="6402" max="6402" width="17.44140625" style="11" customWidth="1"/>
    <col min="6403" max="6403" width="7.33203125" style="11" bestFit="1" customWidth="1"/>
    <col min="6404" max="6404" width="10.109375" style="11" customWidth="1"/>
    <col min="6405" max="6405" width="10.5546875" style="11" customWidth="1"/>
    <col min="6406" max="6406" width="11.33203125" style="11" customWidth="1"/>
    <col min="6407" max="6407" width="10" style="11" customWidth="1"/>
    <col min="6408" max="6408" width="10.33203125" style="11" customWidth="1"/>
    <col min="6409" max="6656" width="8.88671875" style="11"/>
    <col min="6657" max="6657" width="11.88671875" style="11" customWidth="1"/>
    <col min="6658" max="6658" width="17.44140625" style="11" customWidth="1"/>
    <col min="6659" max="6659" width="7.33203125" style="11" bestFit="1" customWidth="1"/>
    <col min="6660" max="6660" width="10.109375" style="11" customWidth="1"/>
    <col min="6661" max="6661" width="10.5546875" style="11" customWidth="1"/>
    <col min="6662" max="6662" width="11.33203125" style="11" customWidth="1"/>
    <col min="6663" max="6663" width="10" style="11" customWidth="1"/>
    <col min="6664" max="6664" width="10.33203125" style="11" customWidth="1"/>
    <col min="6665" max="6912" width="8.88671875" style="11"/>
    <col min="6913" max="6913" width="11.88671875" style="11" customWidth="1"/>
    <col min="6914" max="6914" width="17.44140625" style="11" customWidth="1"/>
    <col min="6915" max="6915" width="7.33203125" style="11" bestFit="1" customWidth="1"/>
    <col min="6916" max="6916" width="10.109375" style="11" customWidth="1"/>
    <col min="6917" max="6917" width="10.5546875" style="11" customWidth="1"/>
    <col min="6918" max="6918" width="11.33203125" style="11" customWidth="1"/>
    <col min="6919" max="6919" width="10" style="11" customWidth="1"/>
    <col min="6920" max="6920" width="10.33203125" style="11" customWidth="1"/>
    <col min="6921" max="7168" width="8.88671875" style="11"/>
    <col min="7169" max="7169" width="11.88671875" style="11" customWidth="1"/>
    <col min="7170" max="7170" width="17.44140625" style="11" customWidth="1"/>
    <col min="7171" max="7171" width="7.33203125" style="11" bestFit="1" customWidth="1"/>
    <col min="7172" max="7172" width="10.109375" style="11" customWidth="1"/>
    <col min="7173" max="7173" width="10.5546875" style="11" customWidth="1"/>
    <col min="7174" max="7174" width="11.33203125" style="11" customWidth="1"/>
    <col min="7175" max="7175" width="10" style="11" customWidth="1"/>
    <col min="7176" max="7176" width="10.33203125" style="11" customWidth="1"/>
    <col min="7177" max="7424" width="8.88671875" style="11"/>
    <col min="7425" max="7425" width="11.88671875" style="11" customWidth="1"/>
    <col min="7426" max="7426" width="17.44140625" style="11" customWidth="1"/>
    <col min="7427" max="7427" width="7.33203125" style="11" bestFit="1" customWidth="1"/>
    <col min="7428" max="7428" width="10.109375" style="11" customWidth="1"/>
    <col min="7429" max="7429" width="10.5546875" style="11" customWidth="1"/>
    <col min="7430" max="7430" width="11.33203125" style="11" customWidth="1"/>
    <col min="7431" max="7431" width="10" style="11" customWidth="1"/>
    <col min="7432" max="7432" width="10.33203125" style="11" customWidth="1"/>
    <col min="7433" max="7680" width="8.88671875" style="11"/>
    <col min="7681" max="7681" width="11.88671875" style="11" customWidth="1"/>
    <col min="7682" max="7682" width="17.44140625" style="11" customWidth="1"/>
    <col min="7683" max="7683" width="7.33203125" style="11" bestFit="1" customWidth="1"/>
    <col min="7684" max="7684" width="10.109375" style="11" customWidth="1"/>
    <col min="7685" max="7685" width="10.5546875" style="11" customWidth="1"/>
    <col min="7686" max="7686" width="11.33203125" style="11" customWidth="1"/>
    <col min="7687" max="7687" width="10" style="11" customWidth="1"/>
    <col min="7688" max="7688" width="10.33203125" style="11" customWidth="1"/>
    <col min="7689" max="7936" width="8.88671875" style="11"/>
    <col min="7937" max="7937" width="11.88671875" style="11" customWidth="1"/>
    <col min="7938" max="7938" width="17.44140625" style="11" customWidth="1"/>
    <col min="7939" max="7939" width="7.33203125" style="11" bestFit="1" customWidth="1"/>
    <col min="7940" max="7940" width="10.109375" style="11" customWidth="1"/>
    <col min="7941" max="7941" width="10.5546875" style="11" customWidth="1"/>
    <col min="7942" max="7942" width="11.33203125" style="11" customWidth="1"/>
    <col min="7943" max="7943" width="10" style="11" customWidth="1"/>
    <col min="7944" max="7944" width="10.33203125" style="11" customWidth="1"/>
    <col min="7945" max="8192" width="8.88671875" style="11"/>
    <col min="8193" max="8193" width="11.88671875" style="11" customWidth="1"/>
    <col min="8194" max="8194" width="17.44140625" style="11" customWidth="1"/>
    <col min="8195" max="8195" width="7.33203125" style="11" bestFit="1" customWidth="1"/>
    <col min="8196" max="8196" width="10.109375" style="11" customWidth="1"/>
    <col min="8197" max="8197" width="10.5546875" style="11" customWidth="1"/>
    <col min="8198" max="8198" width="11.33203125" style="11" customWidth="1"/>
    <col min="8199" max="8199" width="10" style="11" customWidth="1"/>
    <col min="8200" max="8200" width="10.33203125" style="11" customWidth="1"/>
    <col min="8201" max="8448" width="8.88671875" style="11"/>
    <col min="8449" max="8449" width="11.88671875" style="11" customWidth="1"/>
    <col min="8450" max="8450" width="17.44140625" style="11" customWidth="1"/>
    <col min="8451" max="8451" width="7.33203125" style="11" bestFit="1" customWidth="1"/>
    <col min="8452" max="8452" width="10.109375" style="11" customWidth="1"/>
    <col min="8453" max="8453" width="10.5546875" style="11" customWidth="1"/>
    <col min="8454" max="8454" width="11.33203125" style="11" customWidth="1"/>
    <col min="8455" max="8455" width="10" style="11" customWidth="1"/>
    <col min="8456" max="8456" width="10.33203125" style="11" customWidth="1"/>
    <col min="8457" max="8704" width="8.88671875" style="11"/>
    <col min="8705" max="8705" width="11.88671875" style="11" customWidth="1"/>
    <col min="8706" max="8706" width="17.44140625" style="11" customWidth="1"/>
    <col min="8707" max="8707" width="7.33203125" style="11" bestFit="1" customWidth="1"/>
    <col min="8708" max="8708" width="10.109375" style="11" customWidth="1"/>
    <col min="8709" max="8709" width="10.5546875" style="11" customWidth="1"/>
    <col min="8710" max="8710" width="11.33203125" style="11" customWidth="1"/>
    <col min="8711" max="8711" width="10" style="11" customWidth="1"/>
    <col min="8712" max="8712" width="10.33203125" style="11" customWidth="1"/>
    <col min="8713" max="8960" width="8.88671875" style="11"/>
    <col min="8961" max="8961" width="11.88671875" style="11" customWidth="1"/>
    <col min="8962" max="8962" width="17.44140625" style="11" customWidth="1"/>
    <col min="8963" max="8963" width="7.33203125" style="11" bestFit="1" customWidth="1"/>
    <col min="8964" max="8964" width="10.109375" style="11" customWidth="1"/>
    <col min="8965" max="8965" width="10.5546875" style="11" customWidth="1"/>
    <col min="8966" max="8966" width="11.33203125" style="11" customWidth="1"/>
    <col min="8967" max="8967" width="10" style="11" customWidth="1"/>
    <col min="8968" max="8968" width="10.33203125" style="11" customWidth="1"/>
    <col min="8969" max="9216" width="8.88671875" style="11"/>
    <col min="9217" max="9217" width="11.88671875" style="11" customWidth="1"/>
    <col min="9218" max="9218" width="17.44140625" style="11" customWidth="1"/>
    <col min="9219" max="9219" width="7.33203125" style="11" bestFit="1" customWidth="1"/>
    <col min="9220" max="9220" width="10.109375" style="11" customWidth="1"/>
    <col min="9221" max="9221" width="10.5546875" style="11" customWidth="1"/>
    <col min="9222" max="9222" width="11.33203125" style="11" customWidth="1"/>
    <col min="9223" max="9223" width="10" style="11" customWidth="1"/>
    <col min="9224" max="9224" width="10.33203125" style="11" customWidth="1"/>
    <col min="9225" max="9472" width="8.88671875" style="11"/>
    <col min="9473" max="9473" width="11.88671875" style="11" customWidth="1"/>
    <col min="9474" max="9474" width="17.44140625" style="11" customWidth="1"/>
    <col min="9475" max="9475" width="7.33203125" style="11" bestFit="1" customWidth="1"/>
    <col min="9476" max="9476" width="10.109375" style="11" customWidth="1"/>
    <col min="9477" max="9477" width="10.5546875" style="11" customWidth="1"/>
    <col min="9478" max="9478" width="11.33203125" style="11" customWidth="1"/>
    <col min="9479" max="9479" width="10" style="11" customWidth="1"/>
    <col min="9480" max="9480" width="10.33203125" style="11" customWidth="1"/>
    <col min="9481" max="9728" width="8.88671875" style="11"/>
    <col min="9729" max="9729" width="11.88671875" style="11" customWidth="1"/>
    <col min="9730" max="9730" width="17.44140625" style="11" customWidth="1"/>
    <col min="9731" max="9731" width="7.33203125" style="11" bestFit="1" customWidth="1"/>
    <col min="9732" max="9732" width="10.109375" style="11" customWidth="1"/>
    <col min="9733" max="9733" width="10.5546875" style="11" customWidth="1"/>
    <col min="9734" max="9734" width="11.33203125" style="11" customWidth="1"/>
    <col min="9735" max="9735" width="10" style="11" customWidth="1"/>
    <col min="9736" max="9736" width="10.33203125" style="11" customWidth="1"/>
    <col min="9737" max="9984" width="8.88671875" style="11"/>
    <col min="9985" max="9985" width="11.88671875" style="11" customWidth="1"/>
    <col min="9986" max="9986" width="17.44140625" style="11" customWidth="1"/>
    <col min="9987" max="9987" width="7.33203125" style="11" bestFit="1" customWidth="1"/>
    <col min="9988" max="9988" width="10.109375" style="11" customWidth="1"/>
    <col min="9989" max="9989" width="10.5546875" style="11" customWidth="1"/>
    <col min="9990" max="9990" width="11.33203125" style="11" customWidth="1"/>
    <col min="9991" max="9991" width="10" style="11" customWidth="1"/>
    <col min="9992" max="9992" width="10.33203125" style="11" customWidth="1"/>
    <col min="9993" max="10240" width="8.88671875" style="11"/>
    <col min="10241" max="10241" width="11.88671875" style="11" customWidth="1"/>
    <col min="10242" max="10242" width="17.44140625" style="11" customWidth="1"/>
    <col min="10243" max="10243" width="7.33203125" style="11" bestFit="1" customWidth="1"/>
    <col min="10244" max="10244" width="10.109375" style="11" customWidth="1"/>
    <col min="10245" max="10245" width="10.5546875" style="11" customWidth="1"/>
    <col min="10246" max="10246" width="11.33203125" style="11" customWidth="1"/>
    <col min="10247" max="10247" width="10" style="11" customWidth="1"/>
    <col min="10248" max="10248" width="10.33203125" style="11" customWidth="1"/>
    <col min="10249" max="10496" width="8.88671875" style="11"/>
    <col min="10497" max="10497" width="11.88671875" style="11" customWidth="1"/>
    <col min="10498" max="10498" width="17.44140625" style="11" customWidth="1"/>
    <col min="10499" max="10499" width="7.33203125" style="11" bestFit="1" customWidth="1"/>
    <col min="10500" max="10500" width="10.109375" style="11" customWidth="1"/>
    <col min="10501" max="10501" width="10.5546875" style="11" customWidth="1"/>
    <col min="10502" max="10502" width="11.33203125" style="11" customWidth="1"/>
    <col min="10503" max="10503" width="10" style="11" customWidth="1"/>
    <col min="10504" max="10504" width="10.33203125" style="11" customWidth="1"/>
    <col min="10505" max="10752" width="8.88671875" style="11"/>
    <col min="10753" max="10753" width="11.88671875" style="11" customWidth="1"/>
    <col min="10754" max="10754" width="17.44140625" style="11" customWidth="1"/>
    <col min="10755" max="10755" width="7.33203125" style="11" bestFit="1" customWidth="1"/>
    <col min="10756" max="10756" width="10.109375" style="11" customWidth="1"/>
    <col min="10757" max="10757" width="10.5546875" style="11" customWidth="1"/>
    <col min="10758" max="10758" width="11.33203125" style="11" customWidth="1"/>
    <col min="10759" max="10759" width="10" style="11" customWidth="1"/>
    <col min="10760" max="10760" width="10.33203125" style="11" customWidth="1"/>
    <col min="10761" max="11008" width="8.88671875" style="11"/>
    <col min="11009" max="11009" width="11.88671875" style="11" customWidth="1"/>
    <col min="11010" max="11010" width="17.44140625" style="11" customWidth="1"/>
    <col min="11011" max="11011" width="7.33203125" style="11" bestFit="1" customWidth="1"/>
    <col min="11012" max="11012" width="10.109375" style="11" customWidth="1"/>
    <col min="11013" max="11013" width="10.5546875" style="11" customWidth="1"/>
    <col min="11014" max="11014" width="11.33203125" style="11" customWidth="1"/>
    <col min="11015" max="11015" width="10" style="11" customWidth="1"/>
    <col min="11016" max="11016" width="10.33203125" style="11" customWidth="1"/>
    <col min="11017" max="11264" width="8.88671875" style="11"/>
    <col min="11265" max="11265" width="11.88671875" style="11" customWidth="1"/>
    <col min="11266" max="11266" width="17.44140625" style="11" customWidth="1"/>
    <col min="11267" max="11267" width="7.33203125" style="11" bestFit="1" customWidth="1"/>
    <col min="11268" max="11268" width="10.109375" style="11" customWidth="1"/>
    <col min="11269" max="11269" width="10.5546875" style="11" customWidth="1"/>
    <col min="11270" max="11270" width="11.33203125" style="11" customWidth="1"/>
    <col min="11271" max="11271" width="10" style="11" customWidth="1"/>
    <col min="11272" max="11272" width="10.33203125" style="11" customWidth="1"/>
    <col min="11273" max="11520" width="8.88671875" style="11"/>
    <col min="11521" max="11521" width="11.88671875" style="11" customWidth="1"/>
    <col min="11522" max="11522" width="17.44140625" style="11" customWidth="1"/>
    <col min="11523" max="11523" width="7.33203125" style="11" bestFit="1" customWidth="1"/>
    <col min="11524" max="11524" width="10.109375" style="11" customWidth="1"/>
    <col min="11525" max="11525" width="10.5546875" style="11" customWidth="1"/>
    <col min="11526" max="11526" width="11.33203125" style="11" customWidth="1"/>
    <col min="11527" max="11527" width="10" style="11" customWidth="1"/>
    <col min="11528" max="11528" width="10.33203125" style="11" customWidth="1"/>
    <col min="11529" max="11776" width="8.88671875" style="11"/>
    <col min="11777" max="11777" width="11.88671875" style="11" customWidth="1"/>
    <col min="11778" max="11778" width="17.44140625" style="11" customWidth="1"/>
    <col min="11779" max="11779" width="7.33203125" style="11" bestFit="1" customWidth="1"/>
    <col min="11780" max="11780" width="10.109375" style="11" customWidth="1"/>
    <col min="11781" max="11781" width="10.5546875" style="11" customWidth="1"/>
    <col min="11782" max="11782" width="11.33203125" style="11" customWidth="1"/>
    <col min="11783" max="11783" width="10" style="11" customWidth="1"/>
    <col min="11784" max="11784" width="10.33203125" style="11" customWidth="1"/>
    <col min="11785" max="12032" width="8.88671875" style="11"/>
    <col min="12033" max="12033" width="11.88671875" style="11" customWidth="1"/>
    <col min="12034" max="12034" width="17.44140625" style="11" customWidth="1"/>
    <col min="12035" max="12035" width="7.33203125" style="11" bestFit="1" customWidth="1"/>
    <col min="12036" max="12036" width="10.109375" style="11" customWidth="1"/>
    <col min="12037" max="12037" width="10.5546875" style="11" customWidth="1"/>
    <col min="12038" max="12038" width="11.33203125" style="11" customWidth="1"/>
    <col min="12039" max="12039" width="10" style="11" customWidth="1"/>
    <col min="12040" max="12040" width="10.33203125" style="11" customWidth="1"/>
    <col min="12041" max="12288" width="8.88671875" style="11"/>
    <col min="12289" max="12289" width="11.88671875" style="11" customWidth="1"/>
    <col min="12290" max="12290" width="17.44140625" style="11" customWidth="1"/>
    <col min="12291" max="12291" width="7.33203125" style="11" bestFit="1" customWidth="1"/>
    <col min="12292" max="12292" width="10.109375" style="11" customWidth="1"/>
    <col min="12293" max="12293" width="10.5546875" style="11" customWidth="1"/>
    <col min="12294" max="12294" width="11.33203125" style="11" customWidth="1"/>
    <col min="12295" max="12295" width="10" style="11" customWidth="1"/>
    <col min="12296" max="12296" width="10.33203125" style="11" customWidth="1"/>
    <col min="12297" max="12544" width="8.88671875" style="11"/>
    <col min="12545" max="12545" width="11.88671875" style="11" customWidth="1"/>
    <col min="12546" max="12546" width="17.44140625" style="11" customWidth="1"/>
    <col min="12547" max="12547" width="7.33203125" style="11" bestFit="1" customWidth="1"/>
    <col min="12548" max="12548" width="10.109375" style="11" customWidth="1"/>
    <col min="12549" max="12549" width="10.5546875" style="11" customWidth="1"/>
    <col min="12550" max="12550" width="11.33203125" style="11" customWidth="1"/>
    <col min="12551" max="12551" width="10" style="11" customWidth="1"/>
    <col min="12552" max="12552" width="10.33203125" style="11" customWidth="1"/>
    <col min="12553" max="12800" width="8.88671875" style="11"/>
    <col min="12801" max="12801" width="11.88671875" style="11" customWidth="1"/>
    <col min="12802" max="12802" width="17.44140625" style="11" customWidth="1"/>
    <col min="12803" max="12803" width="7.33203125" style="11" bestFit="1" customWidth="1"/>
    <col min="12804" max="12804" width="10.109375" style="11" customWidth="1"/>
    <col min="12805" max="12805" width="10.5546875" style="11" customWidth="1"/>
    <col min="12806" max="12806" width="11.33203125" style="11" customWidth="1"/>
    <col min="12807" max="12807" width="10" style="11" customWidth="1"/>
    <col min="12808" max="12808" width="10.33203125" style="11" customWidth="1"/>
    <col min="12809" max="13056" width="8.88671875" style="11"/>
    <col min="13057" max="13057" width="11.88671875" style="11" customWidth="1"/>
    <col min="13058" max="13058" width="17.44140625" style="11" customWidth="1"/>
    <col min="13059" max="13059" width="7.33203125" style="11" bestFit="1" customWidth="1"/>
    <col min="13060" max="13060" width="10.109375" style="11" customWidth="1"/>
    <col min="13061" max="13061" width="10.5546875" style="11" customWidth="1"/>
    <col min="13062" max="13062" width="11.33203125" style="11" customWidth="1"/>
    <col min="13063" max="13063" width="10" style="11" customWidth="1"/>
    <col min="13064" max="13064" width="10.33203125" style="11" customWidth="1"/>
    <col min="13065" max="13312" width="8.88671875" style="11"/>
    <col min="13313" max="13313" width="11.88671875" style="11" customWidth="1"/>
    <col min="13314" max="13314" width="17.44140625" style="11" customWidth="1"/>
    <col min="13315" max="13315" width="7.33203125" style="11" bestFit="1" customWidth="1"/>
    <col min="13316" max="13316" width="10.109375" style="11" customWidth="1"/>
    <col min="13317" max="13317" width="10.5546875" style="11" customWidth="1"/>
    <col min="13318" max="13318" width="11.33203125" style="11" customWidth="1"/>
    <col min="13319" max="13319" width="10" style="11" customWidth="1"/>
    <col min="13320" max="13320" width="10.33203125" style="11" customWidth="1"/>
    <col min="13321" max="13568" width="8.88671875" style="11"/>
    <col min="13569" max="13569" width="11.88671875" style="11" customWidth="1"/>
    <col min="13570" max="13570" width="17.44140625" style="11" customWidth="1"/>
    <col min="13571" max="13571" width="7.33203125" style="11" bestFit="1" customWidth="1"/>
    <col min="13572" max="13572" width="10.109375" style="11" customWidth="1"/>
    <col min="13573" max="13573" width="10.5546875" style="11" customWidth="1"/>
    <col min="13574" max="13574" width="11.33203125" style="11" customWidth="1"/>
    <col min="13575" max="13575" width="10" style="11" customWidth="1"/>
    <col min="13576" max="13576" width="10.33203125" style="11" customWidth="1"/>
    <col min="13577" max="13824" width="8.88671875" style="11"/>
    <col min="13825" max="13825" width="11.88671875" style="11" customWidth="1"/>
    <col min="13826" max="13826" width="17.44140625" style="11" customWidth="1"/>
    <col min="13827" max="13827" width="7.33203125" style="11" bestFit="1" customWidth="1"/>
    <col min="13828" max="13828" width="10.109375" style="11" customWidth="1"/>
    <col min="13829" max="13829" width="10.5546875" style="11" customWidth="1"/>
    <col min="13830" max="13830" width="11.33203125" style="11" customWidth="1"/>
    <col min="13831" max="13831" width="10" style="11" customWidth="1"/>
    <col min="13832" max="13832" width="10.33203125" style="11" customWidth="1"/>
    <col min="13833" max="14080" width="8.88671875" style="11"/>
    <col min="14081" max="14081" width="11.88671875" style="11" customWidth="1"/>
    <col min="14082" max="14082" width="17.44140625" style="11" customWidth="1"/>
    <col min="14083" max="14083" width="7.33203125" style="11" bestFit="1" customWidth="1"/>
    <col min="14084" max="14084" width="10.109375" style="11" customWidth="1"/>
    <col min="14085" max="14085" width="10.5546875" style="11" customWidth="1"/>
    <col min="14086" max="14086" width="11.33203125" style="11" customWidth="1"/>
    <col min="14087" max="14087" width="10" style="11" customWidth="1"/>
    <col min="14088" max="14088" width="10.33203125" style="11" customWidth="1"/>
    <col min="14089" max="14336" width="8.88671875" style="11"/>
    <col min="14337" max="14337" width="11.88671875" style="11" customWidth="1"/>
    <col min="14338" max="14338" width="17.44140625" style="11" customWidth="1"/>
    <col min="14339" max="14339" width="7.33203125" style="11" bestFit="1" customWidth="1"/>
    <col min="14340" max="14340" width="10.109375" style="11" customWidth="1"/>
    <col min="14341" max="14341" width="10.5546875" style="11" customWidth="1"/>
    <col min="14342" max="14342" width="11.33203125" style="11" customWidth="1"/>
    <col min="14343" max="14343" width="10" style="11" customWidth="1"/>
    <col min="14344" max="14344" width="10.33203125" style="11" customWidth="1"/>
    <col min="14345" max="14592" width="8.88671875" style="11"/>
    <col min="14593" max="14593" width="11.88671875" style="11" customWidth="1"/>
    <col min="14594" max="14594" width="17.44140625" style="11" customWidth="1"/>
    <col min="14595" max="14595" width="7.33203125" style="11" bestFit="1" customWidth="1"/>
    <col min="14596" max="14596" width="10.109375" style="11" customWidth="1"/>
    <col min="14597" max="14597" width="10.5546875" style="11" customWidth="1"/>
    <col min="14598" max="14598" width="11.33203125" style="11" customWidth="1"/>
    <col min="14599" max="14599" width="10" style="11" customWidth="1"/>
    <col min="14600" max="14600" width="10.33203125" style="11" customWidth="1"/>
    <col min="14601" max="14848" width="8.88671875" style="11"/>
    <col min="14849" max="14849" width="11.88671875" style="11" customWidth="1"/>
    <col min="14850" max="14850" width="17.44140625" style="11" customWidth="1"/>
    <col min="14851" max="14851" width="7.33203125" style="11" bestFit="1" customWidth="1"/>
    <col min="14852" max="14852" width="10.109375" style="11" customWidth="1"/>
    <col min="14853" max="14853" width="10.5546875" style="11" customWidth="1"/>
    <col min="14854" max="14854" width="11.33203125" style="11" customWidth="1"/>
    <col min="14855" max="14855" width="10" style="11" customWidth="1"/>
    <col min="14856" max="14856" width="10.33203125" style="11" customWidth="1"/>
    <col min="14857" max="15104" width="8.88671875" style="11"/>
    <col min="15105" max="15105" width="11.88671875" style="11" customWidth="1"/>
    <col min="15106" max="15106" width="17.44140625" style="11" customWidth="1"/>
    <col min="15107" max="15107" width="7.33203125" style="11" bestFit="1" customWidth="1"/>
    <col min="15108" max="15108" width="10.109375" style="11" customWidth="1"/>
    <col min="15109" max="15109" width="10.5546875" style="11" customWidth="1"/>
    <col min="15110" max="15110" width="11.33203125" style="11" customWidth="1"/>
    <col min="15111" max="15111" width="10" style="11" customWidth="1"/>
    <col min="15112" max="15112" width="10.33203125" style="11" customWidth="1"/>
    <col min="15113" max="15360" width="8.88671875" style="11"/>
    <col min="15361" max="15361" width="11.88671875" style="11" customWidth="1"/>
    <col min="15362" max="15362" width="17.44140625" style="11" customWidth="1"/>
    <col min="15363" max="15363" width="7.33203125" style="11" bestFit="1" customWidth="1"/>
    <col min="15364" max="15364" width="10.109375" style="11" customWidth="1"/>
    <col min="15365" max="15365" width="10.5546875" style="11" customWidth="1"/>
    <col min="15366" max="15366" width="11.33203125" style="11" customWidth="1"/>
    <col min="15367" max="15367" width="10" style="11" customWidth="1"/>
    <col min="15368" max="15368" width="10.33203125" style="11" customWidth="1"/>
    <col min="15369" max="15616" width="8.88671875" style="11"/>
    <col min="15617" max="15617" width="11.88671875" style="11" customWidth="1"/>
    <col min="15618" max="15618" width="17.44140625" style="11" customWidth="1"/>
    <col min="15619" max="15619" width="7.33203125" style="11" bestFit="1" customWidth="1"/>
    <col min="15620" max="15620" width="10.109375" style="11" customWidth="1"/>
    <col min="15621" max="15621" width="10.5546875" style="11" customWidth="1"/>
    <col min="15622" max="15622" width="11.33203125" style="11" customWidth="1"/>
    <col min="15623" max="15623" width="10" style="11" customWidth="1"/>
    <col min="15624" max="15624" width="10.33203125" style="11" customWidth="1"/>
    <col min="15625" max="15872" width="8.88671875" style="11"/>
    <col min="15873" max="15873" width="11.88671875" style="11" customWidth="1"/>
    <col min="15874" max="15874" width="17.44140625" style="11" customWidth="1"/>
    <col min="15875" max="15875" width="7.33203125" style="11" bestFit="1" customWidth="1"/>
    <col min="15876" max="15876" width="10.109375" style="11" customWidth="1"/>
    <col min="15877" max="15877" width="10.5546875" style="11" customWidth="1"/>
    <col min="15878" max="15878" width="11.33203125" style="11" customWidth="1"/>
    <col min="15879" max="15879" width="10" style="11" customWidth="1"/>
    <col min="15880" max="15880" width="10.33203125" style="11" customWidth="1"/>
    <col min="15881" max="16128" width="8.88671875" style="11"/>
    <col min="16129" max="16129" width="11.88671875" style="11" customWidth="1"/>
    <col min="16130" max="16130" width="17.44140625" style="11" customWidth="1"/>
    <col min="16131" max="16131" width="7.33203125" style="11" bestFit="1" customWidth="1"/>
    <col min="16132" max="16132" width="10.109375" style="11" customWidth="1"/>
    <col min="16133" max="16133" width="10.5546875" style="11" customWidth="1"/>
    <col min="16134" max="16134" width="11.33203125" style="11" customWidth="1"/>
    <col min="16135" max="16135" width="10" style="11" customWidth="1"/>
    <col min="16136" max="16136" width="10.33203125" style="11" customWidth="1"/>
    <col min="16137" max="16384" width="8.88671875" style="11"/>
  </cols>
  <sheetData>
    <row r="1" spans="1:13" s="3" customFormat="1" ht="17.399999999999999" customHeight="1" x14ac:dyDescent="0.3">
      <c r="A1" s="1" t="s">
        <v>0</v>
      </c>
      <c r="B1" s="2" t="s">
        <v>1</v>
      </c>
      <c r="C1" s="2" t="s">
        <v>2</v>
      </c>
      <c r="E1" s="4"/>
    </row>
    <row r="2" spans="1:13" s="3" customFormat="1" ht="12.75" customHeight="1" x14ac:dyDescent="0.3">
      <c r="A2" s="5" t="s">
        <v>3</v>
      </c>
      <c r="B2" s="3">
        <v>1510179</v>
      </c>
      <c r="C2" s="3">
        <v>0</v>
      </c>
      <c r="E2" s="6"/>
      <c r="F2" s="7"/>
      <c r="G2" s="5"/>
      <c r="J2" s="7"/>
      <c r="K2" s="7"/>
      <c r="L2" s="7"/>
      <c r="M2" s="7"/>
    </row>
    <row r="3" spans="1:13" s="3" customFormat="1" x14ac:dyDescent="0.3">
      <c r="A3" s="5" t="s">
        <v>3</v>
      </c>
      <c r="B3" s="3">
        <v>1510104</v>
      </c>
      <c r="C3" s="3">
        <v>0</v>
      </c>
      <c r="E3" s="6"/>
      <c r="F3" s="4"/>
      <c r="G3" s="5"/>
      <c r="J3" s="4"/>
      <c r="K3" s="4"/>
      <c r="L3" s="4"/>
      <c r="M3" s="4"/>
    </row>
    <row r="4" spans="1:13" s="3" customFormat="1" x14ac:dyDescent="0.3">
      <c r="A4" s="5" t="s">
        <v>3</v>
      </c>
      <c r="B4" s="3">
        <v>1510105</v>
      </c>
      <c r="C4" s="3">
        <v>0</v>
      </c>
      <c r="E4" s="6"/>
      <c r="F4" s="4"/>
      <c r="G4" s="5"/>
      <c r="J4" s="4"/>
      <c r="K4" s="4"/>
      <c r="L4" s="4"/>
      <c r="M4" s="4"/>
    </row>
    <row r="5" spans="1:13" s="3" customFormat="1" x14ac:dyDescent="0.3">
      <c r="A5" s="5" t="s">
        <v>3</v>
      </c>
      <c r="B5" s="3">
        <v>1510106</v>
      </c>
      <c r="C5" s="3">
        <v>0</v>
      </c>
      <c r="E5" s="6"/>
      <c r="F5" s="4"/>
      <c r="G5" s="5"/>
      <c r="J5" s="4"/>
      <c r="K5" s="4"/>
      <c r="L5" s="4"/>
      <c r="M5" s="4"/>
    </row>
    <row r="6" spans="1:13" s="3" customFormat="1" x14ac:dyDescent="0.3">
      <c r="A6" s="5" t="s">
        <v>3</v>
      </c>
      <c r="B6" s="3">
        <v>1510232</v>
      </c>
      <c r="C6" s="3">
        <v>0</v>
      </c>
      <c r="E6" s="6"/>
      <c r="F6" s="4"/>
      <c r="G6" s="5"/>
      <c r="J6" s="4"/>
      <c r="K6" s="4"/>
      <c r="L6" s="4"/>
      <c r="M6" s="4"/>
    </row>
    <row r="7" spans="1:13" s="3" customFormat="1" x14ac:dyDescent="0.3">
      <c r="A7" s="5" t="s">
        <v>4</v>
      </c>
      <c r="B7" s="3">
        <v>1510105</v>
      </c>
      <c r="C7" s="3">
        <v>0</v>
      </c>
      <c r="E7" s="6"/>
      <c r="F7" s="4"/>
      <c r="G7" s="5"/>
      <c r="J7" s="4"/>
      <c r="K7" s="4"/>
      <c r="L7" s="4"/>
      <c r="M7" s="4"/>
    </row>
    <row r="8" spans="1:13" s="3" customFormat="1" x14ac:dyDescent="0.3">
      <c r="A8" s="5" t="s">
        <v>4</v>
      </c>
      <c r="B8" s="3">
        <v>1510106</v>
      </c>
      <c r="C8" s="3">
        <v>0</v>
      </c>
      <c r="E8" s="6"/>
      <c r="F8" s="4"/>
      <c r="G8" s="5"/>
      <c r="J8" s="4"/>
      <c r="K8" s="4"/>
      <c r="L8" s="4"/>
      <c r="M8" s="4"/>
    </row>
    <row r="9" spans="1:13" s="3" customFormat="1" x14ac:dyDescent="0.3">
      <c r="A9" s="5" t="s">
        <v>4</v>
      </c>
      <c r="B9" s="3">
        <v>1510232</v>
      </c>
      <c r="C9" s="3">
        <v>0</v>
      </c>
      <c r="E9" s="6"/>
      <c r="F9" s="4"/>
      <c r="G9" s="5"/>
      <c r="J9" s="4"/>
      <c r="K9" s="4"/>
      <c r="L9" s="4"/>
      <c r="M9" s="4"/>
    </row>
    <row r="10" spans="1:13" s="3" customFormat="1" x14ac:dyDescent="0.3">
      <c r="A10" s="5" t="s">
        <v>5</v>
      </c>
      <c r="B10" s="3">
        <v>1510179</v>
      </c>
      <c r="C10" s="3">
        <v>0</v>
      </c>
      <c r="E10" s="6"/>
      <c r="F10" s="4"/>
      <c r="G10" s="5"/>
      <c r="J10" s="4"/>
      <c r="K10" s="4"/>
      <c r="L10" s="4"/>
      <c r="M10" s="4"/>
    </row>
    <row r="11" spans="1:13" s="3" customFormat="1" x14ac:dyDescent="0.3">
      <c r="A11" s="5" t="s">
        <v>5</v>
      </c>
      <c r="B11" s="3">
        <v>1510106</v>
      </c>
      <c r="C11" s="3">
        <v>0</v>
      </c>
      <c r="E11" s="6"/>
      <c r="F11" s="4"/>
      <c r="G11" s="5"/>
      <c r="J11" s="4"/>
      <c r="K11" s="4"/>
      <c r="L11" s="4"/>
      <c r="M11" s="4"/>
    </row>
    <row r="12" spans="1:13" s="3" customFormat="1" x14ac:dyDescent="0.3">
      <c r="A12" s="5" t="s">
        <v>5</v>
      </c>
      <c r="B12" s="3">
        <v>1510232</v>
      </c>
      <c r="C12" s="3">
        <v>0</v>
      </c>
      <c r="E12" s="6"/>
      <c r="F12" s="4"/>
      <c r="G12" s="5"/>
      <c r="J12" s="4"/>
      <c r="K12" s="4"/>
      <c r="L12" s="4"/>
      <c r="M12" s="4"/>
    </row>
    <row r="13" spans="1:13" s="3" customFormat="1" ht="12.75" customHeight="1" x14ac:dyDescent="0.3">
      <c r="A13" s="5" t="s">
        <v>6</v>
      </c>
      <c r="B13" s="3">
        <v>1517270</v>
      </c>
      <c r="C13" s="3">
        <v>0</v>
      </c>
      <c r="E13" s="6"/>
      <c r="F13" s="4"/>
      <c r="G13" s="4"/>
      <c r="H13" s="4"/>
      <c r="I13" s="4"/>
      <c r="J13" s="4"/>
      <c r="K13" s="4"/>
      <c r="L13" s="4"/>
      <c r="M13" s="4"/>
    </row>
    <row r="14" spans="1:13" s="3" customFormat="1" x14ac:dyDescent="0.3">
      <c r="A14" s="5" t="s">
        <v>6</v>
      </c>
      <c r="B14" s="3">
        <v>1510179</v>
      </c>
      <c r="C14" s="3">
        <v>0</v>
      </c>
      <c r="E14" s="6"/>
      <c r="F14" s="4"/>
      <c r="G14" s="4"/>
      <c r="H14" s="4"/>
      <c r="I14" s="4"/>
      <c r="J14" s="4"/>
      <c r="K14" s="4"/>
      <c r="L14" s="4"/>
      <c r="M14" s="4"/>
    </row>
    <row r="15" spans="1:13" s="3" customFormat="1" x14ac:dyDescent="0.3">
      <c r="A15" s="5" t="s">
        <v>6</v>
      </c>
      <c r="B15" s="3">
        <v>1510106</v>
      </c>
      <c r="C15" s="3">
        <v>0</v>
      </c>
      <c r="E15" s="6"/>
      <c r="F15" s="4"/>
      <c r="G15" s="4"/>
      <c r="H15" s="4"/>
      <c r="I15" s="4"/>
      <c r="J15" s="4"/>
      <c r="K15" s="4"/>
      <c r="L15" s="4"/>
      <c r="M15" s="4"/>
    </row>
    <row r="16" spans="1:13" s="3" customFormat="1" x14ac:dyDescent="0.3">
      <c r="A16" s="5" t="s">
        <v>6</v>
      </c>
      <c r="B16" s="3">
        <v>1510232</v>
      </c>
      <c r="C16" s="3">
        <v>0</v>
      </c>
      <c r="E16" s="6"/>
      <c r="F16" s="6"/>
      <c r="G16" s="6"/>
      <c r="H16" s="6"/>
      <c r="I16" s="6"/>
      <c r="J16" s="6"/>
      <c r="K16" s="6"/>
      <c r="L16" s="6"/>
      <c r="M16" s="6"/>
    </row>
    <row r="17" spans="1:5" s="3" customFormat="1" x14ac:dyDescent="0.3">
      <c r="A17" s="5" t="s">
        <v>6</v>
      </c>
      <c r="B17" s="3">
        <v>1510105</v>
      </c>
      <c r="C17" s="3">
        <v>0</v>
      </c>
      <c r="E17" s="4"/>
    </row>
    <row r="18" spans="1:5" s="3" customFormat="1" x14ac:dyDescent="0.3">
      <c r="A18" s="5" t="s">
        <v>7</v>
      </c>
      <c r="B18" s="3">
        <v>1510179</v>
      </c>
      <c r="C18" s="3">
        <v>0</v>
      </c>
      <c r="E18" s="4"/>
    </row>
    <row r="19" spans="1:5" s="3" customFormat="1" x14ac:dyDescent="0.3">
      <c r="A19" s="5" t="s">
        <v>7</v>
      </c>
      <c r="B19" s="3">
        <v>1510106</v>
      </c>
      <c r="C19" s="3">
        <v>0</v>
      </c>
      <c r="E19" s="4"/>
    </row>
    <row r="20" spans="1:5" s="3" customFormat="1" x14ac:dyDescent="0.3">
      <c r="A20" s="5" t="s">
        <v>7</v>
      </c>
      <c r="B20" s="3">
        <v>1510232</v>
      </c>
      <c r="C20" s="3">
        <v>0</v>
      </c>
      <c r="E20" s="4"/>
    </row>
    <row r="21" spans="1:5" s="3" customFormat="1" x14ac:dyDescent="0.3">
      <c r="A21" s="5" t="s">
        <v>7</v>
      </c>
      <c r="B21" s="3">
        <v>1510105</v>
      </c>
      <c r="C21" s="3">
        <v>0</v>
      </c>
      <c r="E21" s="4"/>
    </row>
    <row r="22" spans="1:5" s="3" customFormat="1" x14ac:dyDescent="0.3">
      <c r="A22" s="5" t="s">
        <v>8</v>
      </c>
      <c r="B22" s="3">
        <v>1517270</v>
      </c>
      <c r="C22" s="3">
        <v>0</v>
      </c>
      <c r="E22" s="4"/>
    </row>
    <row r="23" spans="1:5" s="3" customFormat="1" x14ac:dyDescent="0.3">
      <c r="A23" s="5" t="s">
        <v>8</v>
      </c>
      <c r="B23" s="3">
        <v>1510232</v>
      </c>
      <c r="C23" s="3">
        <v>0</v>
      </c>
      <c r="E23" s="4"/>
    </row>
    <row r="24" spans="1:5" s="3" customFormat="1" x14ac:dyDescent="0.3">
      <c r="A24" s="5" t="s">
        <v>8</v>
      </c>
      <c r="B24" s="3">
        <v>1510179</v>
      </c>
      <c r="C24" s="3">
        <v>0</v>
      </c>
      <c r="E24" s="4"/>
    </row>
    <row r="25" spans="1:5" s="3" customFormat="1" x14ac:dyDescent="0.3">
      <c r="A25" s="5" t="s">
        <v>9</v>
      </c>
      <c r="B25" s="3">
        <v>1517270</v>
      </c>
      <c r="C25" s="3">
        <v>0</v>
      </c>
      <c r="E25" s="4"/>
    </row>
    <row r="26" spans="1:5" s="3" customFormat="1" x14ac:dyDescent="0.3">
      <c r="A26" s="5" t="s">
        <v>9</v>
      </c>
      <c r="B26" s="3">
        <v>1510106</v>
      </c>
      <c r="C26" s="3">
        <v>0</v>
      </c>
      <c r="E26" s="4"/>
    </row>
    <row r="27" spans="1:5" s="3" customFormat="1" x14ac:dyDescent="0.3">
      <c r="A27" s="5" t="s">
        <v>9</v>
      </c>
      <c r="B27" s="3">
        <v>1510179</v>
      </c>
      <c r="C27" s="3">
        <v>0</v>
      </c>
      <c r="E27" s="4"/>
    </row>
    <row r="28" spans="1:5" s="3" customFormat="1" x14ac:dyDescent="0.3">
      <c r="A28" s="5" t="s">
        <v>10</v>
      </c>
      <c r="B28" s="3">
        <v>1517270</v>
      </c>
      <c r="C28" s="3">
        <v>0</v>
      </c>
    </row>
    <row r="29" spans="1:5" s="3" customFormat="1" ht="13.8" customHeight="1" x14ac:dyDescent="0.3">
      <c r="A29" s="5" t="s">
        <v>10</v>
      </c>
      <c r="B29" s="3">
        <v>1510232</v>
      </c>
      <c r="C29" s="3">
        <v>0</v>
      </c>
    </row>
    <row r="30" spans="1:5" s="3" customFormat="1" x14ac:dyDescent="0.3">
      <c r="A30" s="5" t="s">
        <v>10</v>
      </c>
      <c r="B30" s="3">
        <v>1510179</v>
      </c>
      <c r="C30" s="3">
        <v>0</v>
      </c>
    </row>
    <row r="31" spans="1:5" s="3" customFormat="1" x14ac:dyDescent="0.3">
      <c r="A31" s="5" t="s">
        <v>11</v>
      </c>
      <c r="B31" s="3">
        <v>1517270</v>
      </c>
      <c r="C31" s="3">
        <v>0</v>
      </c>
    </row>
    <row r="32" spans="1:5" s="3" customFormat="1" x14ac:dyDescent="0.3">
      <c r="A32" s="5" t="s">
        <v>11</v>
      </c>
      <c r="B32" s="3">
        <v>1510232</v>
      </c>
      <c r="C32" s="3">
        <v>0</v>
      </c>
    </row>
    <row r="33" spans="1:3" s="3" customFormat="1" x14ac:dyDescent="0.3">
      <c r="A33" s="5" t="s">
        <v>11</v>
      </c>
      <c r="B33" s="3">
        <v>1510179</v>
      </c>
      <c r="C33" s="3">
        <v>0</v>
      </c>
    </row>
    <row r="34" spans="1:3" s="3" customFormat="1" x14ac:dyDescent="0.3">
      <c r="A34" s="5" t="s">
        <v>12</v>
      </c>
      <c r="B34" s="3">
        <v>1517270</v>
      </c>
      <c r="C34" s="3">
        <v>0</v>
      </c>
    </row>
    <row r="35" spans="1:3" s="3" customFormat="1" x14ac:dyDescent="0.3">
      <c r="A35" s="5" t="s">
        <v>12</v>
      </c>
      <c r="B35" s="3">
        <v>1517271</v>
      </c>
      <c r="C35" s="3">
        <v>0</v>
      </c>
    </row>
    <row r="36" spans="1:3" s="3" customFormat="1" x14ac:dyDescent="0.3">
      <c r="A36" s="5" t="s">
        <v>12</v>
      </c>
      <c r="B36" s="3">
        <v>1510104</v>
      </c>
      <c r="C36" s="3">
        <v>0</v>
      </c>
    </row>
    <row r="37" spans="1:3" s="3" customFormat="1" x14ac:dyDescent="0.3">
      <c r="A37" s="5" t="s">
        <v>12</v>
      </c>
      <c r="B37" s="3">
        <v>1510232</v>
      </c>
      <c r="C37" s="3">
        <v>0</v>
      </c>
    </row>
    <row r="38" spans="1:3" s="3" customFormat="1" x14ac:dyDescent="0.3">
      <c r="A38" s="5" t="s">
        <v>12</v>
      </c>
      <c r="B38" s="3">
        <v>1510179</v>
      </c>
      <c r="C38" s="3">
        <v>0</v>
      </c>
    </row>
    <row r="39" spans="1:3" s="3" customFormat="1" x14ac:dyDescent="0.3">
      <c r="A39" s="5" t="s">
        <v>13</v>
      </c>
      <c r="B39" s="3">
        <v>1517270</v>
      </c>
      <c r="C39" s="3">
        <v>0</v>
      </c>
    </row>
    <row r="40" spans="1:3" s="3" customFormat="1" x14ac:dyDescent="0.3">
      <c r="A40" s="5" t="s">
        <v>13</v>
      </c>
      <c r="B40" s="3">
        <v>1510106</v>
      </c>
      <c r="C40" s="3">
        <v>0</v>
      </c>
    </row>
    <row r="41" spans="1:3" s="3" customFormat="1" x14ac:dyDescent="0.3">
      <c r="A41" s="5" t="s">
        <v>13</v>
      </c>
      <c r="B41" s="3">
        <v>1510232</v>
      </c>
      <c r="C41" s="3">
        <v>0</v>
      </c>
    </row>
    <row r="42" spans="1:3" s="3" customFormat="1" x14ac:dyDescent="0.3">
      <c r="A42" s="5" t="s">
        <v>13</v>
      </c>
      <c r="B42" s="3">
        <v>1510179</v>
      </c>
      <c r="C42" s="3">
        <v>0</v>
      </c>
    </row>
    <row r="43" spans="1:3" s="3" customFormat="1" x14ac:dyDescent="0.3">
      <c r="A43" s="5" t="s">
        <v>14</v>
      </c>
      <c r="B43" s="3">
        <v>1517270</v>
      </c>
      <c r="C43" s="3">
        <v>0</v>
      </c>
    </row>
    <row r="44" spans="1:3" s="3" customFormat="1" x14ac:dyDescent="0.3">
      <c r="A44" s="5" t="s">
        <v>14</v>
      </c>
      <c r="B44" s="3">
        <v>1510104</v>
      </c>
      <c r="C44" s="3">
        <v>0</v>
      </c>
    </row>
    <row r="45" spans="1:3" s="3" customFormat="1" x14ac:dyDescent="0.3">
      <c r="A45" s="5" t="s">
        <v>14</v>
      </c>
      <c r="B45" s="3">
        <v>1510232</v>
      </c>
      <c r="C45" s="3">
        <v>0</v>
      </c>
    </row>
    <row r="46" spans="1:3" s="3" customFormat="1" ht="13.8" customHeight="1" x14ac:dyDescent="0.3">
      <c r="A46" s="5" t="s">
        <v>14</v>
      </c>
      <c r="B46" s="3">
        <v>1510179</v>
      </c>
      <c r="C46" s="3">
        <v>0</v>
      </c>
    </row>
    <row r="47" spans="1:3" s="3" customFormat="1" x14ac:dyDescent="0.3">
      <c r="A47" s="5" t="s">
        <v>15</v>
      </c>
      <c r="B47" s="3">
        <v>1517271</v>
      </c>
      <c r="C47" s="3">
        <v>0</v>
      </c>
    </row>
    <row r="48" spans="1:3" s="3" customFormat="1" x14ac:dyDescent="0.3">
      <c r="A48" s="5" t="s">
        <v>15</v>
      </c>
      <c r="B48" s="3">
        <v>1510104</v>
      </c>
      <c r="C48" s="3">
        <v>0</v>
      </c>
    </row>
    <row r="49" spans="1:7" s="3" customFormat="1" x14ac:dyDescent="0.3">
      <c r="A49" s="5" t="s">
        <v>15</v>
      </c>
      <c r="B49" s="3">
        <v>1510106</v>
      </c>
      <c r="C49" s="3">
        <v>0</v>
      </c>
    </row>
    <row r="50" spans="1:7" s="3" customFormat="1" x14ac:dyDescent="0.3">
      <c r="A50" s="5" t="s">
        <v>15</v>
      </c>
      <c r="B50" s="3">
        <v>1510232</v>
      </c>
      <c r="C50" s="3">
        <v>0</v>
      </c>
    </row>
    <row r="51" spans="1:7" s="3" customFormat="1" x14ac:dyDescent="0.3">
      <c r="A51" s="5" t="s">
        <v>15</v>
      </c>
      <c r="B51" s="3">
        <v>1510179</v>
      </c>
      <c r="C51" s="3">
        <v>0</v>
      </c>
    </row>
    <row r="52" spans="1:7" s="3" customFormat="1" x14ac:dyDescent="0.3">
      <c r="A52" s="5" t="s">
        <v>3</v>
      </c>
      <c r="B52" s="3">
        <v>1517270</v>
      </c>
      <c r="C52" s="3">
        <v>1</v>
      </c>
    </row>
    <row r="53" spans="1:7" s="3" customFormat="1" x14ac:dyDescent="0.3">
      <c r="A53" s="5" t="s">
        <v>3</v>
      </c>
      <c r="B53" s="3">
        <v>1517270</v>
      </c>
      <c r="C53" s="3">
        <v>1</v>
      </c>
    </row>
    <row r="54" spans="1:7" s="3" customFormat="1" x14ac:dyDescent="0.3">
      <c r="A54" s="5" t="s">
        <v>4</v>
      </c>
      <c r="B54" s="3">
        <v>1517270</v>
      </c>
      <c r="C54" s="3">
        <v>1</v>
      </c>
    </row>
    <row r="55" spans="1:7" s="3" customFormat="1" x14ac:dyDescent="0.3">
      <c r="A55" s="5" t="s">
        <v>4</v>
      </c>
      <c r="B55" s="3">
        <v>1517271</v>
      </c>
      <c r="C55" s="3">
        <v>1</v>
      </c>
    </row>
    <row r="56" spans="1:7" s="3" customFormat="1" x14ac:dyDescent="0.3">
      <c r="A56" s="5" t="s">
        <v>4</v>
      </c>
      <c r="B56" s="3">
        <v>1517270</v>
      </c>
      <c r="C56" s="3">
        <v>1</v>
      </c>
    </row>
    <row r="57" spans="1:7" s="3" customFormat="1" x14ac:dyDescent="0.3">
      <c r="A57" s="5" t="s">
        <v>4</v>
      </c>
      <c r="B57" s="3">
        <v>1517271</v>
      </c>
      <c r="C57" s="3">
        <v>1</v>
      </c>
      <c r="G57" s="8"/>
    </row>
    <row r="58" spans="1:7" s="3" customFormat="1" x14ac:dyDescent="0.3">
      <c r="A58" s="5" t="s">
        <v>4</v>
      </c>
      <c r="B58" s="3">
        <v>1510179</v>
      </c>
      <c r="C58" s="3">
        <v>1</v>
      </c>
    </row>
    <row r="59" spans="1:7" s="3" customFormat="1" x14ac:dyDescent="0.3">
      <c r="A59" s="5" t="s">
        <v>4</v>
      </c>
      <c r="B59" s="3">
        <v>1517270</v>
      </c>
      <c r="C59" s="3">
        <v>1</v>
      </c>
      <c r="E59" s="4"/>
    </row>
    <row r="60" spans="1:7" s="3" customFormat="1" x14ac:dyDescent="0.3">
      <c r="A60" s="5" t="s">
        <v>4</v>
      </c>
      <c r="B60" s="3">
        <v>1510179</v>
      </c>
      <c r="C60" s="3">
        <v>1</v>
      </c>
      <c r="E60" s="4"/>
    </row>
    <row r="61" spans="1:7" s="3" customFormat="1" x14ac:dyDescent="0.3">
      <c r="A61" s="5" t="s">
        <v>4</v>
      </c>
      <c r="B61" s="3">
        <v>1517270</v>
      </c>
      <c r="C61" s="3">
        <v>1</v>
      </c>
      <c r="E61" s="4"/>
    </row>
    <row r="62" spans="1:7" s="3" customFormat="1" ht="13.8" customHeight="1" x14ac:dyDescent="0.3">
      <c r="A62" s="5" t="s">
        <v>5</v>
      </c>
      <c r="B62" s="3">
        <v>1517270</v>
      </c>
      <c r="C62" s="3">
        <v>1</v>
      </c>
      <c r="E62" s="4"/>
    </row>
    <row r="63" spans="1:7" s="3" customFormat="1" x14ac:dyDescent="0.3">
      <c r="A63" s="5" t="s">
        <v>5</v>
      </c>
      <c r="B63" s="3">
        <v>1517271</v>
      </c>
      <c r="C63" s="3">
        <v>1</v>
      </c>
      <c r="E63" s="4"/>
    </row>
    <row r="64" spans="1:7" s="3" customFormat="1" x14ac:dyDescent="0.3">
      <c r="A64" s="5" t="s">
        <v>5</v>
      </c>
      <c r="B64" s="3">
        <v>1515568</v>
      </c>
      <c r="C64" s="3">
        <v>1</v>
      </c>
      <c r="E64" s="4"/>
    </row>
    <row r="65" spans="1:7" s="3" customFormat="1" x14ac:dyDescent="0.3">
      <c r="A65" s="5" t="s">
        <v>5</v>
      </c>
      <c r="B65" s="3">
        <v>1510104</v>
      </c>
      <c r="C65" s="3">
        <v>1</v>
      </c>
      <c r="E65" s="4"/>
    </row>
    <row r="66" spans="1:7" s="3" customFormat="1" x14ac:dyDescent="0.3">
      <c r="A66" s="5" t="s">
        <v>5</v>
      </c>
      <c r="B66" s="3">
        <v>1517270</v>
      </c>
      <c r="C66" s="3">
        <v>1</v>
      </c>
      <c r="E66" s="4"/>
    </row>
    <row r="67" spans="1:7" s="3" customFormat="1" x14ac:dyDescent="0.3">
      <c r="A67" s="5" t="s">
        <v>5</v>
      </c>
      <c r="B67" s="3">
        <v>1510104</v>
      </c>
      <c r="C67" s="3">
        <v>1</v>
      </c>
      <c r="E67" s="4"/>
    </row>
    <row r="68" spans="1:7" s="3" customFormat="1" x14ac:dyDescent="0.3">
      <c r="A68" s="5" t="s">
        <v>5</v>
      </c>
      <c r="B68" s="3">
        <v>1510105</v>
      </c>
      <c r="C68" s="3">
        <v>1</v>
      </c>
      <c r="E68" s="4"/>
    </row>
    <row r="69" spans="1:7" s="3" customFormat="1" x14ac:dyDescent="0.3">
      <c r="A69" s="5" t="s">
        <v>5</v>
      </c>
      <c r="B69" s="3">
        <v>1517271</v>
      </c>
      <c r="C69" s="3">
        <v>1</v>
      </c>
      <c r="E69" s="4"/>
    </row>
    <row r="70" spans="1:7" s="3" customFormat="1" x14ac:dyDescent="0.3">
      <c r="A70" s="5" t="s">
        <v>6</v>
      </c>
      <c r="B70" s="3">
        <v>1515568</v>
      </c>
      <c r="C70" s="3">
        <v>1</v>
      </c>
      <c r="E70" s="4"/>
    </row>
    <row r="71" spans="1:7" s="3" customFormat="1" x14ac:dyDescent="0.3">
      <c r="A71" s="5" t="s">
        <v>6</v>
      </c>
      <c r="B71" s="3">
        <v>1515568</v>
      </c>
      <c r="C71" s="3">
        <v>1</v>
      </c>
      <c r="E71" s="4"/>
    </row>
    <row r="72" spans="1:7" s="3" customFormat="1" x14ac:dyDescent="0.3">
      <c r="A72" s="5" t="s">
        <v>6</v>
      </c>
      <c r="B72" s="3">
        <v>1517271</v>
      </c>
      <c r="C72" s="3">
        <v>1</v>
      </c>
      <c r="E72" s="4"/>
    </row>
    <row r="73" spans="1:7" s="3" customFormat="1" x14ac:dyDescent="0.3">
      <c r="A73" s="5" t="s">
        <v>6</v>
      </c>
      <c r="B73" s="3">
        <v>1517271</v>
      </c>
      <c r="C73" s="3">
        <v>1</v>
      </c>
      <c r="E73" s="4"/>
    </row>
    <row r="74" spans="1:7" s="3" customFormat="1" x14ac:dyDescent="0.3">
      <c r="A74" s="5" t="s">
        <v>7</v>
      </c>
      <c r="B74" s="3">
        <v>1517271</v>
      </c>
      <c r="C74" s="3">
        <v>1</v>
      </c>
    </row>
    <row r="75" spans="1:7" s="3" customFormat="1" x14ac:dyDescent="0.3">
      <c r="A75" s="5" t="s">
        <v>7</v>
      </c>
      <c r="B75" s="3">
        <v>1510104</v>
      </c>
      <c r="C75" s="3">
        <v>1</v>
      </c>
      <c r="G75" s="9"/>
    </row>
    <row r="76" spans="1:7" s="3" customFormat="1" ht="13.2" customHeight="1" x14ac:dyDescent="0.3">
      <c r="A76" s="5" t="s">
        <v>7</v>
      </c>
      <c r="B76" s="3">
        <v>1517271</v>
      </c>
      <c r="C76" s="3">
        <v>1</v>
      </c>
    </row>
    <row r="77" spans="1:7" s="3" customFormat="1" x14ac:dyDescent="0.3">
      <c r="A77" s="5" t="s">
        <v>7</v>
      </c>
      <c r="B77" s="3">
        <v>1517270</v>
      </c>
      <c r="C77" s="3">
        <v>1</v>
      </c>
      <c r="E77" s="4"/>
    </row>
    <row r="78" spans="1:7" s="3" customFormat="1" x14ac:dyDescent="0.3">
      <c r="A78" s="5" t="s">
        <v>8</v>
      </c>
      <c r="B78" s="3">
        <v>1517271</v>
      </c>
      <c r="C78" s="3">
        <v>1</v>
      </c>
      <c r="E78" s="4"/>
    </row>
    <row r="79" spans="1:7" s="3" customFormat="1" x14ac:dyDescent="0.3">
      <c r="A79" s="5" t="s">
        <v>8</v>
      </c>
      <c r="B79" s="3">
        <v>1510104</v>
      </c>
      <c r="C79" s="3">
        <v>1</v>
      </c>
      <c r="E79" s="4"/>
    </row>
    <row r="80" spans="1:7" s="3" customFormat="1" x14ac:dyDescent="0.3">
      <c r="A80" s="5" t="s">
        <v>8</v>
      </c>
      <c r="B80" s="3">
        <v>1510105</v>
      </c>
      <c r="C80" s="3">
        <v>1</v>
      </c>
      <c r="E80" s="4"/>
    </row>
    <row r="81" spans="1:13" s="3" customFormat="1" x14ac:dyDescent="0.3">
      <c r="A81" s="5" t="s">
        <v>8</v>
      </c>
      <c r="B81" s="3">
        <v>1517271</v>
      </c>
      <c r="C81" s="3">
        <v>1</v>
      </c>
      <c r="E81" s="4"/>
    </row>
    <row r="82" spans="1:13" s="3" customFormat="1" x14ac:dyDescent="0.3">
      <c r="A82" s="5" t="s">
        <v>8</v>
      </c>
      <c r="B82" s="3">
        <v>1517271</v>
      </c>
      <c r="C82" s="3">
        <v>1</v>
      </c>
      <c r="E82" s="4"/>
      <c r="F82" s="10"/>
      <c r="G82" s="10"/>
      <c r="H82" s="10"/>
      <c r="I82" s="10"/>
      <c r="J82" s="10"/>
      <c r="K82" s="10"/>
      <c r="L82" s="10"/>
      <c r="M82" s="10"/>
    </row>
    <row r="83" spans="1:13" s="3" customFormat="1" x14ac:dyDescent="0.3">
      <c r="A83" s="5" t="s">
        <v>9</v>
      </c>
      <c r="B83" s="3">
        <v>1510104</v>
      </c>
      <c r="C83" s="3">
        <v>1</v>
      </c>
      <c r="F83" s="7"/>
      <c r="G83" s="7"/>
      <c r="H83" s="7"/>
      <c r="I83" s="7"/>
      <c r="J83" s="7"/>
      <c r="K83" s="7"/>
      <c r="L83" s="7"/>
      <c r="M83" s="7"/>
    </row>
    <row r="84" spans="1:13" s="3" customFormat="1" x14ac:dyDescent="0.3">
      <c r="A84" s="5" t="s">
        <v>9</v>
      </c>
      <c r="B84" s="3">
        <v>1510232</v>
      </c>
      <c r="C84" s="3">
        <v>1</v>
      </c>
      <c r="E84" s="6"/>
    </row>
    <row r="85" spans="1:13" s="3" customFormat="1" x14ac:dyDescent="0.3">
      <c r="A85" s="5" t="s">
        <v>9</v>
      </c>
      <c r="B85" s="3">
        <v>1510105</v>
      </c>
      <c r="C85" s="3">
        <v>1</v>
      </c>
      <c r="E85" s="6"/>
    </row>
    <row r="86" spans="1:13" s="3" customFormat="1" x14ac:dyDescent="0.3">
      <c r="A86" s="5" t="s">
        <v>9</v>
      </c>
      <c r="B86" s="3">
        <v>1517271</v>
      </c>
      <c r="C86" s="3">
        <v>1</v>
      </c>
      <c r="E86" s="6"/>
    </row>
    <row r="87" spans="1:13" s="3" customFormat="1" x14ac:dyDescent="0.3">
      <c r="A87" s="5" t="s">
        <v>9</v>
      </c>
      <c r="B87" s="3">
        <v>1517271</v>
      </c>
      <c r="C87" s="3">
        <v>1</v>
      </c>
      <c r="E87" s="6"/>
    </row>
    <row r="88" spans="1:13" s="3" customFormat="1" x14ac:dyDescent="0.3">
      <c r="A88" s="5" t="s">
        <v>10</v>
      </c>
      <c r="B88" s="3">
        <v>1510105</v>
      </c>
      <c r="C88" s="3">
        <v>1</v>
      </c>
      <c r="E88" s="6"/>
    </row>
    <row r="89" spans="1:13" s="3" customFormat="1" x14ac:dyDescent="0.3">
      <c r="A89" s="5" t="s">
        <v>10</v>
      </c>
      <c r="B89" s="3">
        <v>1510106</v>
      </c>
      <c r="C89" s="3">
        <v>1</v>
      </c>
      <c r="E89" s="6"/>
    </row>
    <row r="90" spans="1:13" s="3" customFormat="1" x14ac:dyDescent="0.3">
      <c r="A90" s="5" t="s">
        <v>10</v>
      </c>
      <c r="B90" s="3">
        <v>1517271</v>
      </c>
      <c r="C90" s="3">
        <v>1</v>
      </c>
      <c r="E90" s="6"/>
    </row>
    <row r="91" spans="1:13" s="3" customFormat="1" x14ac:dyDescent="0.3">
      <c r="A91" s="5" t="s">
        <v>10</v>
      </c>
      <c r="B91" s="3">
        <v>1510104</v>
      </c>
      <c r="C91" s="3">
        <v>1</v>
      </c>
      <c r="E91" s="6"/>
    </row>
    <row r="92" spans="1:13" s="3" customFormat="1" x14ac:dyDescent="0.3">
      <c r="A92" s="5" t="s">
        <v>10</v>
      </c>
      <c r="B92" s="3">
        <v>1510105</v>
      </c>
      <c r="C92" s="3">
        <v>1</v>
      </c>
      <c r="E92" s="6"/>
    </row>
    <row r="93" spans="1:13" s="3" customFormat="1" ht="13.2" customHeight="1" x14ac:dyDescent="0.3">
      <c r="A93" s="5" t="s">
        <v>10</v>
      </c>
      <c r="B93" s="3">
        <v>1517271</v>
      </c>
      <c r="C93" s="3">
        <v>1</v>
      </c>
      <c r="E93" s="6"/>
    </row>
    <row r="94" spans="1:13" s="3" customFormat="1" x14ac:dyDescent="0.3">
      <c r="A94" s="5" t="s">
        <v>11</v>
      </c>
      <c r="B94" s="3">
        <v>1515568</v>
      </c>
      <c r="C94" s="3">
        <v>1</v>
      </c>
      <c r="E94" s="6"/>
    </row>
    <row r="95" spans="1:13" s="3" customFormat="1" x14ac:dyDescent="0.3">
      <c r="A95" s="5" t="s">
        <v>11</v>
      </c>
      <c r="B95" s="3">
        <v>1510106</v>
      </c>
      <c r="C95" s="3">
        <v>1</v>
      </c>
      <c r="E95" s="6"/>
    </row>
    <row r="96" spans="1:13" s="3" customFormat="1" x14ac:dyDescent="0.3">
      <c r="A96" s="5" t="s">
        <v>11</v>
      </c>
      <c r="B96" s="3">
        <v>1517271</v>
      </c>
      <c r="C96" s="3">
        <v>1</v>
      </c>
      <c r="E96" s="6"/>
    </row>
    <row r="97" spans="1:5" s="3" customFormat="1" x14ac:dyDescent="0.3">
      <c r="A97" s="5" t="s">
        <v>11</v>
      </c>
      <c r="B97" s="3">
        <v>1510104</v>
      </c>
      <c r="C97" s="3">
        <v>1</v>
      </c>
      <c r="E97" s="6"/>
    </row>
    <row r="98" spans="1:5" s="3" customFormat="1" x14ac:dyDescent="0.3">
      <c r="A98" s="5" t="s">
        <v>11</v>
      </c>
      <c r="B98" s="3">
        <v>1510105</v>
      </c>
      <c r="C98" s="3">
        <v>1</v>
      </c>
    </row>
    <row r="99" spans="1:5" s="3" customFormat="1" x14ac:dyDescent="0.3">
      <c r="A99" s="5" t="s">
        <v>11</v>
      </c>
      <c r="B99" s="3">
        <v>1517271</v>
      </c>
      <c r="C99" s="3">
        <v>1</v>
      </c>
    </row>
    <row r="100" spans="1:5" s="3" customFormat="1" x14ac:dyDescent="0.3">
      <c r="A100" s="5" t="s">
        <v>12</v>
      </c>
      <c r="B100" s="3">
        <v>1510106</v>
      </c>
      <c r="C100" s="3">
        <v>1</v>
      </c>
    </row>
    <row r="101" spans="1:5" s="3" customFormat="1" x14ac:dyDescent="0.3">
      <c r="A101" s="5" t="s">
        <v>12</v>
      </c>
      <c r="B101" s="3">
        <v>1515568</v>
      </c>
      <c r="C101" s="3">
        <v>1</v>
      </c>
    </row>
    <row r="102" spans="1:5" s="3" customFormat="1" x14ac:dyDescent="0.3">
      <c r="A102" s="5" t="s">
        <v>13</v>
      </c>
      <c r="B102" s="3">
        <v>1510104</v>
      </c>
      <c r="C102" s="3">
        <v>1</v>
      </c>
    </row>
    <row r="103" spans="1:5" s="3" customFormat="1" x14ac:dyDescent="0.3">
      <c r="A103" s="5" t="s">
        <v>13</v>
      </c>
      <c r="B103" s="3">
        <v>1510105</v>
      </c>
      <c r="C103" s="3">
        <v>1</v>
      </c>
    </row>
    <row r="104" spans="1:5" s="3" customFormat="1" x14ac:dyDescent="0.3">
      <c r="A104" s="5" t="s">
        <v>13</v>
      </c>
      <c r="B104" s="3">
        <v>1517271</v>
      </c>
      <c r="C104" s="3">
        <v>1</v>
      </c>
    </row>
    <row r="105" spans="1:5" s="3" customFormat="1" x14ac:dyDescent="0.3">
      <c r="A105" s="5" t="s">
        <v>13</v>
      </c>
      <c r="B105" s="3">
        <v>1515568</v>
      </c>
      <c r="C105" s="3">
        <v>1</v>
      </c>
    </row>
    <row r="106" spans="1:5" s="3" customFormat="1" ht="13.2" customHeight="1" x14ac:dyDescent="0.3">
      <c r="A106" s="5" t="s">
        <v>13</v>
      </c>
      <c r="B106" s="3">
        <v>1517271</v>
      </c>
      <c r="C106" s="3">
        <v>1</v>
      </c>
    </row>
    <row r="107" spans="1:5" s="3" customFormat="1" x14ac:dyDescent="0.3">
      <c r="A107" s="5" t="s">
        <v>14</v>
      </c>
      <c r="B107" s="3">
        <v>1510106</v>
      </c>
      <c r="C107" s="3">
        <v>1</v>
      </c>
    </row>
    <row r="108" spans="1:5" s="3" customFormat="1" x14ac:dyDescent="0.3">
      <c r="A108" s="5" t="s">
        <v>14</v>
      </c>
      <c r="B108" s="3">
        <v>1515568</v>
      </c>
      <c r="C108" s="3">
        <v>1</v>
      </c>
    </row>
    <row r="109" spans="1:5" s="3" customFormat="1" x14ac:dyDescent="0.3">
      <c r="A109" s="5" t="s">
        <v>14</v>
      </c>
      <c r="B109" s="3">
        <v>1515568</v>
      </c>
      <c r="C109" s="3">
        <v>1</v>
      </c>
    </row>
    <row r="110" spans="1:5" s="3" customFormat="1" x14ac:dyDescent="0.3">
      <c r="A110" s="5" t="s">
        <v>14</v>
      </c>
      <c r="B110" s="3">
        <v>1517271</v>
      </c>
      <c r="C110" s="3">
        <v>1</v>
      </c>
    </row>
    <row r="111" spans="1:5" s="3" customFormat="1" x14ac:dyDescent="0.3">
      <c r="A111" s="5" t="s">
        <v>14</v>
      </c>
      <c r="B111" s="3">
        <v>1515568</v>
      </c>
      <c r="C111" s="3">
        <v>1</v>
      </c>
    </row>
    <row r="112" spans="1:5" s="3" customFormat="1" x14ac:dyDescent="0.3">
      <c r="A112" s="5" t="s">
        <v>14</v>
      </c>
      <c r="B112" s="3">
        <v>1510105</v>
      </c>
      <c r="C112" s="3">
        <v>1</v>
      </c>
    </row>
    <row r="113" spans="1:3" s="3" customFormat="1" x14ac:dyDescent="0.3">
      <c r="A113" s="5" t="s">
        <v>14</v>
      </c>
      <c r="B113" s="3">
        <v>1510105</v>
      </c>
      <c r="C113" s="3">
        <v>1</v>
      </c>
    </row>
    <row r="114" spans="1:3" s="3" customFormat="1" x14ac:dyDescent="0.3">
      <c r="A114" s="5" t="s">
        <v>14</v>
      </c>
      <c r="B114" s="3">
        <v>1517271</v>
      </c>
      <c r="C114" s="3">
        <v>1</v>
      </c>
    </row>
    <row r="115" spans="1:3" s="3" customFormat="1" x14ac:dyDescent="0.3">
      <c r="A115" s="5" t="s">
        <v>15</v>
      </c>
      <c r="B115" s="3">
        <v>1515568</v>
      </c>
      <c r="C115" s="3">
        <v>1</v>
      </c>
    </row>
    <row r="116" spans="1:3" s="3" customFormat="1" x14ac:dyDescent="0.3">
      <c r="A116" s="5" t="s">
        <v>15</v>
      </c>
      <c r="B116" s="3">
        <v>1515568</v>
      </c>
      <c r="C116" s="3">
        <v>1</v>
      </c>
    </row>
    <row r="117" spans="1:3" s="3" customFormat="1" x14ac:dyDescent="0.3">
      <c r="A117" s="5" t="s">
        <v>3</v>
      </c>
      <c r="B117" s="3">
        <v>1515568</v>
      </c>
      <c r="C117" s="3">
        <v>2</v>
      </c>
    </row>
    <row r="118" spans="1:3" s="3" customFormat="1" x14ac:dyDescent="0.3">
      <c r="A118" s="5" t="s">
        <v>3</v>
      </c>
      <c r="B118" s="3">
        <v>1515568</v>
      </c>
      <c r="C118" s="3">
        <v>2</v>
      </c>
    </row>
    <row r="119" spans="1:3" s="3" customFormat="1" x14ac:dyDescent="0.3">
      <c r="A119" s="5" t="s">
        <v>4</v>
      </c>
      <c r="B119" s="3">
        <v>1515568</v>
      </c>
      <c r="C119" s="3">
        <v>2</v>
      </c>
    </row>
    <row r="120" spans="1:3" s="3" customFormat="1" x14ac:dyDescent="0.3">
      <c r="A120" s="5" t="s">
        <v>4</v>
      </c>
      <c r="B120" s="3">
        <v>1510104</v>
      </c>
      <c r="C120" s="3">
        <v>2</v>
      </c>
    </row>
    <row r="121" spans="1:3" s="3" customFormat="1" ht="13.2" customHeight="1" x14ac:dyDescent="0.3">
      <c r="A121" s="5" t="s">
        <v>5</v>
      </c>
      <c r="B121" s="3">
        <v>1515568</v>
      </c>
      <c r="C121" s="3">
        <v>2</v>
      </c>
    </row>
    <row r="122" spans="1:3" s="3" customFormat="1" x14ac:dyDescent="0.3">
      <c r="A122" s="5" t="s">
        <v>6</v>
      </c>
      <c r="B122" s="3">
        <v>1517271</v>
      </c>
      <c r="C122" s="3">
        <v>2</v>
      </c>
    </row>
    <row r="123" spans="1:3" s="3" customFormat="1" x14ac:dyDescent="0.3">
      <c r="A123" s="5" t="s">
        <v>7</v>
      </c>
      <c r="B123" s="3">
        <v>1510104</v>
      </c>
      <c r="C123" s="3">
        <v>2</v>
      </c>
    </row>
    <row r="124" spans="1:3" s="3" customFormat="1" x14ac:dyDescent="0.3">
      <c r="A124" s="5" t="s">
        <v>7</v>
      </c>
      <c r="B124" s="3">
        <v>1515568</v>
      </c>
      <c r="C124" s="3">
        <v>2</v>
      </c>
    </row>
    <row r="125" spans="1:3" s="3" customFormat="1" x14ac:dyDescent="0.3">
      <c r="A125" s="5" t="s">
        <v>7</v>
      </c>
      <c r="B125" s="3">
        <v>1515568</v>
      </c>
      <c r="C125" s="3">
        <v>2</v>
      </c>
    </row>
    <row r="126" spans="1:3" s="3" customFormat="1" x14ac:dyDescent="0.3">
      <c r="A126" s="5" t="s">
        <v>8</v>
      </c>
      <c r="B126" s="3">
        <v>1515568</v>
      </c>
      <c r="C126" s="3">
        <v>2</v>
      </c>
    </row>
    <row r="127" spans="1:3" s="3" customFormat="1" x14ac:dyDescent="0.3">
      <c r="A127" s="5" t="s">
        <v>8</v>
      </c>
      <c r="B127" s="3">
        <v>1510105</v>
      </c>
      <c r="C127" s="3">
        <v>2</v>
      </c>
    </row>
    <row r="128" spans="1:3" s="3" customFormat="1" x14ac:dyDescent="0.3">
      <c r="A128" s="5" t="s">
        <v>9</v>
      </c>
      <c r="B128" s="3">
        <v>1517271</v>
      </c>
      <c r="C128" s="3">
        <v>2</v>
      </c>
    </row>
    <row r="129" spans="1:3" s="3" customFormat="1" x14ac:dyDescent="0.3">
      <c r="A129" s="5" t="s">
        <v>10</v>
      </c>
      <c r="B129" s="3">
        <v>1515568</v>
      </c>
      <c r="C129" s="3">
        <v>2</v>
      </c>
    </row>
    <row r="130" spans="1:3" s="3" customFormat="1" x14ac:dyDescent="0.3">
      <c r="A130" s="5" t="s">
        <v>10</v>
      </c>
      <c r="B130" s="3">
        <v>1510106</v>
      </c>
      <c r="C130" s="3">
        <v>2</v>
      </c>
    </row>
    <row r="131" spans="1:3" s="3" customFormat="1" x14ac:dyDescent="0.3">
      <c r="A131" s="5" t="s">
        <v>10</v>
      </c>
      <c r="B131" s="3">
        <v>1517271</v>
      </c>
      <c r="C131" s="3">
        <v>2</v>
      </c>
    </row>
    <row r="132" spans="1:3" s="3" customFormat="1" x14ac:dyDescent="0.3">
      <c r="A132" s="5" t="s">
        <v>11</v>
      </c>
      <c r="B132" s="3">
        <v>1515568</v>
      </c>
      <c r="C132" s="3">
        <v>2</v>
      </c>
    </row>
    <row r="133" spans="1:3" s="3" customFormat="1" x14ac:dyDescent="0.3">
      <c r="A133" s="5" t="s">
        <v>11</v>
      </c>
      <c r="B133" s="3">
        <v>1510106</v>
      </c>
      <c r="C133" s="3">
        <v>2</v>
      </c>
    </row>
    <row r="134" spans="1:3" s="3" customFormat="1" x14ac:dyDescent="0.3">
      <c r="A134" s="5" t="s">
        <v>12</v>
      </c>
      <c r="B134" s="3">
        <v>1510105</v>
      </c>
      <c r="C134" s="3">
        <v>2</v>
      </c>
    </row>
    <row r="135" spans="1:3" s="3" customFormat="1" ht="13.2" customHeight="1" x14ac:dyDescent="0.3">
      <c r="A135" s="5" t="s">
        <v>12</v>
      </c>
      <c r="B135" s="3">
        <v>1515568</v>
      </c>
      <c r="C135" s="3">
        <v>2</v>
      </c>
    </row>
    <row r="136" spans="1:3" s="3" customFormat="1" x14ac:dyDescent="0.3">
      <c r="A136" s="5" t="s">
        <v>12</v>
      </c>
      <c r="B136" s="3">
        <v>1515568</v>
      </c>
      <c r="C136" s="3">
        <v>2</v>
      </c>
    </row>
    <row r="137" spans="1:3" s="3" customFormat="1" x14ac:dyDescent="0.3">
      <c r="A137" s="5" t="s">
        <v>13</v>
      </c>
      <c r="B137" s="3">
        <v>1515568</v>
      </c>
      <c r="C137" s="3">
        <v>2</v>
      </c>
    </row>
    <row r="138" spans="1:3" s="3" customFormat="1" x14ac:dyDescent="0.3">
      <c r="A138" s="5" t="s">
        <v>13</v>
      </c>
      <c r="B138" s="3">
        <v>1517271</v>
      </c>
      <c r="C138" s="3">
        <v>2</v>
      </c>
    </row>
    <row r="139" spans="1:3" s="3" customFormat="1" x14ac:dyDescent="0.3">
      <c r="A139" s="5" t="s">
        <v>13</v>
      </c>
      <c r="B139" s="3">
        <v>1515568</v>
      </c>
      <c r="C139" s="3">
        <v>2</v>
      </c>
    </row>
    <row r="140" spans="1:3" s="3" customFormat="1" x14ac:dyDescent="0.3">
      <c r="A140" s="5" t="s">
        <v>14</v>
      </c>
      <c r="B140" s="3">
        <v>1515568</v>
      </c>
      <c r="C140" s="3">
        <v>2</v>
      </c>
    </row>
    <row r="141" spans="1:3" s="3" customFormat="1" x14ac:dyDescent="0.3">
      <c r="A141" s="5" t="s">
        <v>15</v>
      </c>
      <c r="B141" s="3">
        <v>1510105</v>
      </c>
      <c r="C141" s="3">
        <v>2</v>
      </c>
    </row>
    <row r="142" spans="1:3" s="3" customFormat="1" x14ac:dyDescent="0.3">
      <c r="A142" s="5" t="s">
        <v>3</v>
      </c>
      <c r="B142" s="3">
        <v>1515568</v>
      </c>
      <c r="C142" s="3">
        <v>3</v>
      </c>
    </row>
    <row r="143" spans="1:3" s="3" customFormat="1" x14ac:dyDescent="0.3">
      <c r="A143" s="5" t="s">
        <v>3</v>
      </c>
      <c r="B143" s="3">
        <v>1517271</v>
      </c>
      <c r="C143" s="3">
        <v>3</v>
      </c>
    </row>
    <row r="144" spans="1:3" s="3" customFormat="1" x14ac:dyDescent="0.3">
      <c r="A144" s="5" t="s">
        <v>4</v>
      </c>
      <c r="B144" s="3">
        <v>1515568</v>
      </c>
      <c r="C144" s="3">
        <v>3</v>
      </c>
    </row>
    <row r="145" spans="1:3" s="3" customFormat="1" x14ac:dyDescent="0.3">
      <c r="A145" s="5" t="s">
        <v>4</v>
      </c>
      <c r="B145" s="3">
        <v>1515568</v>
      </c>
      <c r="C145" s="3">
        <v>3</v>
      </c>
    </row>
    <row r="146" spans="1:3" s="3" customFormat="1" x14ac:dyDescent="0.3">
      <c r="A146" s="5" t="s">
        <v>4</v>
      </c>
      <c r="B146" s="3">
        <v>1517271</v>
      </c>
      <c r="C146" s="3">
        <v>3</v>
      </c>
    </row>
    <row r="147" spans="1:3" s="3" customFormat="1" ht="13.2" customHeight="1" x14ac:dyDescent="0.3">
      <c r="A147" s="5" t="s">
        <v>5</v>
      </c>
      <c r="B147" s="3">
        <v>1515568</v>
      </c>
      <c r="C147" s="3">
        <v>3</v>
      </c>
    </row>
    <row r="148" spans="1:3" s="3" customFormat="1" x14ac:dyDescent="0.3">
      <c r="A148" s="5" t="s">
        <v>6</v>
      </c>
      <c r="B148" s="3">
        <v>1515568</v>
      </c>
      <c r="C148" s="3">
        <v>3</v>
      </c>
    </row>
    <row r="149" spans="1:3" s="3" customFormat="1" x14ac:dyDescent="0.3">
      <c r="A149" s="5" t="s">
        <v>6</v>
      </c>
      <c r="B149" s="3">
        <v>1515568</v>
      </c>
      <c r="C149" s="3">
        <v>3</v>
      </c>
    </row>
    <row r="150" spans="1:3" s="3" customFormat="1" x14ac:dyDescent="0.3">
      <c r="A150" s="5" t="s">
        <v>7</v>
      </c>
      <c r="B150" s="3">
        <v>1515568</v>
      </c>
      <c r="C150" s="3">
        <v>3</v>
      </c>
    </row>
    <row r="151" spans="1:3" s="3" customFormat="1" x14ac:dyDescent="0.3">
      <c r="A151" s="5" t="s">
        <v>8</v>
      </c>
      <c r="B151" s="3">
        <v>1510104</v>
      </c>
      <c r="C151" s="3">
        <v>3</v>
      </c>
    </row>
    <row r="152" spans="1:3" s="3" customFormat="1" x14ac:dyDescent="0.3">
      <c r="A152" s="5" t="s">
        <v>8</v>
      </c>
      <c r="B152" s="3">
        <v>1510106</v>
      </c>
      <c r="C152" s="3">
        <v>3</v>
      </c>
    </row>
    <row r="153" spans="1:3" s="3" customFormat="1" x14ac:dyDescent="0.3">
      <c r="A153" s="5" t="s">
        <v>8</v>
      </c>
      <c r="B153" s="3">
        <v>1517271</v>
      </c>
      <c r="C153" s="3">
        <v>3</v>
      </c>
    </row>
    <row r="154" spans="1:3" s="3" customFormat="1" x14ac:dyDescent="0.3">
      <c r="A154" s="5" t="s">
        <v>9</v>
      </c>
      <c r="B154" s="3">
        <v>1515568</v>
      </c>
      <c r="C154" s="3">
        <v>3</v>
      </c>
    </row>
    <row r="155" spans="1:3" s="3" customFormat="1" x14ac:dyDescent="0.3">
      <c r="A155" s="5" t="s">
        <v>9</v>
      </c>
      <c r="B155" s="3">
        <v>1515568</v>
      </c>
      <c r="C155" s="3">
        <v>3</v>
      </c>
    </row>
    <row r="156" spans="1:3" s="3" customFormat="1" x14ac:dyDescent="0.3">
      <c r="A156" s="5" t="s">
        <v>9</v>
      </c>
      <c r="B156" s="3">
        <v>1515568</v>
      </c>
      <c r="C156" s="3">
        <v>3</v>
      </c>
    </row>
    <row r="157" spans="1:3" s="3" customFormat="1" x14ac:dyDescent="0.3">
      <c r="A157" s="5" t="s">
        <v>10</v>
      </c>
      <c r="B157" s="3">
        <v>1515568</v>
      </c>
      <c r="C157" s="3">
        <v>3</v>
      </c>
    </row>
    <row r="158" spans="1:3" s="3" customFormat="1" x14ac:dyDescent="0.3">
      <c r="A158" s="5" t="s">
        <v>11</v>
      </c>
      <c r="B158" s="3">
        <v>1515568</v>
      </c>
      <c r="C158" s="3">
        <v>3</v>
      </c>
    </row>
    <row r="159" spans="1:3" s="3" customFormat="1" x14ac:dyDescent="0.3">
      <c r="A159" s="5" t="s">
        <v>14</v>
      </c>
      <c r="B159" s="3">
        <v>1517271</v>
      </c>
      <c r="C159" s="3">
        <v>3</v>
      </c>
    </row>
    <row r="160" spans="1:3" s="3" customFormat="1" ht="13.2" customHeight="1" x14ac:dyDescent="0.3">
      <c r="A160" s="5" t="s">
        <v>15</v>
      </c>
      <c r="B160" s="3">
        <v>1517270</v>
      </c>
      <c r="C160" s="3">
        <v>3</v>
      </c>
    </row>
    <row r="161" spans="1:3" s="3" customFormat="1" x14ac:dyDescent="0.3">
      <c r="A161" s="5" t="s">
        <v>5</v>
      </c>
      <c r="B161" s="3">
        <v>1515568</v>
      </c>
      <c r="C161" s="3">
        <v>4</v>
      </c>
    </row>
    <row r="162" spans="1:3" s="3" customFormat="1" x14ac:dyDescent="0.3">
      <c r="A162" s="5" t="s">
        <v>6</v>
      </c>
      <c r="B162" s="3">
        <v>1510104</v>
      </c>
      <c r="C162" s="3">
        <v>4</v>
      </c>
    </row>
    <row r="163" spans="1:3" s="3" customFormat="1" x14ac:dyDescent="0.3">
      <c r="A163" s="5" t="s">
        <v>6</v>
      </c>
      <c r="B163" s="3">
        <v>1515568</v>
      </c>
      <c r="C163" s="3">
        <v>4</v>
      </c>
    </row>
    <row r="164" spans="1:3" s="3" customFormat="1" x14ac:dyDescent="0.3">
      <c r="A164" s="5" t="s">
        <v>6</v>
      </c>
      <c r="B164" s="3">
        <v>1517271</v>
      </c>
      <c r="C164" s="3">
        <v>4</v>
      </c>
    </row>
    <row r="165" spans="1:3" s="3" customFormat="1" x14ac:dyDescent="0.3">
      <c r="A165" s="5" t="s">
        <v>8</v>
      </c>
      <c r="B165" s="3">
        <v>1515568</v>
      </c>
      <c r="C165" s="3">
        <v>4</v>
      </c>
    </row>
    <row r="166" spans="1:3" s="3" customFormat="1" x14ac:dyDescent="0.3">
      <c r="A166" s="5" t="s">
        <v>8</v>
      </c>
      <c r="B166" s="3">
        <v>1515568</v>
      </c>
      <c r="C166" s="3">
        <v>4</v>
      </c>
    </row>
    <row r="167" spans="1:3" s="3" customFormat="1" x14ac:dyDescent="0.3">
      <c r="A167" s="5" t="s">
        <v>10</v>
      </c>
      <c r="B167" s="3">
        <v>1515568</v>
      </c>
      <c r="C167" s="3">
        <v>4</v>
      </c>
    </row>
    <row r="168" spans="1:3" s="3" customFormat="1" x14ac:dyDescent="0.3">
      <c r="A168" s="5" t="s">
        <v>11</v>
      </c>
      <c r="B168" s="3">
        <v>1515568</v>
      </c>
      <c r="C168" s="3">
        <v>4</v>
      </c>
    </row>
    <row r="169" spans="1:3" s="3" customFormat="1" x14ac:dyDescent="0.3">
      <c r="A169" s="5" t="s">
        <v>12</v>
      </c>
      <c r="B169" s="3">
        <v>1515568</v>
      </c>
      <c r="C169" s="3">
        <v>4</v>
      </c>
    </row>
    <row r="170" spans="1:3" s="3" customFormat="1" x14ac:dyDescent="0.3">
      <c r="A170" s="5" t="s">
        <v>12</v>
      </c>
      <c r="B170" s="3">
        <v>1515568</v>
      </c>
      <c r="C170" s="3">
        <v>4</v>
      </c>
    </row>
    <row r="171" spans="1:3" s="3" customFormat="1" x14ac:dyDescent="0.3">
      <c r="A171" s="5" t="s">
        <v>13</v>
      </c>
      <c r="B171" s="3">
        <v>1515568</v>
      </c>
      <c r="C171" s="3">
        <v>4</v>
      </c>
    </row>
    <row r="172" spans="1:3" s="3" customFormat="1" x14ac:dyDescent="0.3">
      <c r="A172" s="5" t="s">
        <v>5</v>
      </c>
      <c r="B172" s="3">
        <v>1517271</v>
      </c>
      <c r="C172" s="3">
        <v>5</v>
      </c>
    </row>
    <row r="173" spans="1:3" s="3" customFormat="1" x14ac:dyDescent="0.3">
      <c r="A173" s="5" t="s">
        <v>5</v>
      </c>
      <c r="B173" s="3">
        <v>1515568</v>
      </c>
      <c r="C173" s="3">
        <v>5</v>
      </c>
    </row>
    <row r="174" spans="1:3" s="3" customFormat="1" x14ac:dyDescent="0.3">
      <c r="A174" s="5" t="s">
        <v>7</v>
      </c>
      <c r="B174" s="3">
        <v>1515568</v>
      </c>
      <c r="C174" s="3">
        <v>5</v>
      </c>
    </row>
    <row r="175" spans="1:3" s="3" customFormat="1" ht="13.2" customHeight="1" x14ac:dyDescent="0.3">
      <c r="A175" s="5" t="s">
        <v>8</v>
      </c>
      <c r="B175" s="3">
        <v>1515568</v>
      </c>
      <c r="C175" s="3">
        <v>5</v>
      </c>
    </row>
    <row r="176" spans="1:3" s="3" customFormat="1" x14ac:dyDescent="0.3">
      <c r="A176" s="5" t="s">
        <v>11</v>
      </c>
      <c r="B176" s="3">
        <v>1515568</v>
      </c>
      <c r="C176" s="3">
        <v>5</v>
      </c>
    </row>
    <row r="177" spans="1:3" s="3" customFormat="1" x14ac:dyDescent="0.3">
      <c r="A177" s="5" t="s">
        <v>7</v>
      </c>
      <c r="B177" s="3">
        <v>1515568</v>
      </c>
      <c r="C177" s="3">
        <v>6</v>
      </c>
    </row>
    <row r="178" spans="1:3" s="3" customFormat="1" x14ac:dyDescent="0.3">
      <c r="A178" s="5" t="s">
        <v>14</v>
      </c>
      <c r="B178" s="3">
        <v>1515568</v>
      </c>
      <c r="C178" s="3">
        <v>6</v>
      </c>
    </row>
    <row r="179" spans="1:3" s="3" customFormat="1" x14ac:dyDescent="0.3">
      <c r="A179" s="5" t="s">
        <v>8</v>
      </c>
      <c r="B179" s="3">
        <v>1515568</v>
      </c>
      <c r="C179" s="3">
        <v>7</v>
      </c>
    </row>
    <row r="180" spans="1:3" s="3" customFormat="1" x14ac:dyDescent="0.3">
      <c r="A180" s="5" t="s">
        <v>10</v>
      </c>
      <c r="B180" s="3">
        <v>1515568</v>
      </c>
      <c r="C180" s="3">
        <v>7</v>
      </c>
    </row>
    <row r="181" spans="1:3" s="3" customFormat="1" x14ac:dyDescent="0.3">
      <c r="A181" s="5" t="s">
        <v>5</v>
      </c>
      <c r="B181" s="3">
        <v>1515568</v>
      </c>
      <c r="C181" s="3">
        <v>8</v>
      </c>
    </row>
    <row r="182" spans="1:3" s="3" customFormat="1" x14ac:dyDescent="0.3">
      <c r="A182" s="5" t="s">
        <v>6</v>
      </c>
      <c r="B182" s="3">
        <v>1515568</v>
      </c>
      <c r="C182" s="3">
        <v>9</v>
      </c>
    </row>
    <row r="183" spans="1:3" s="3" customFormat="1" x14ac:dyDescent="0.3">
      <c r="A183" s="5" t="s">
        <v>9</v>
      </c>
      <c r="B183" s="3">
        <v>1515568</v>
      </c>
      <c r="C183" s="3">
        <v>12</v>
      </c>
    </row>
  </sheetData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3"/>
  <sheetViews>
    <sheetView topLeftCell="F1" workbookViewId="0">
      <selection activeCell="I22" sqref="I22"/>
    </sheetView>
  </sheetViews>
  <sheetFormatPr defaultRowHeight="13.2" x14ac:dyDescent="0.3"/>
  <cols>
    <col min="1" max="1" width="11.88671875" style="12" customWidth="1"/>
    <col min="2" max="2" width="17.44140625" style="12" customWidth="1"/>
    <col min="3" max="3" width="7.33203125" style="12" bestFit="1" customWidth="1"/>
    <col min="4" max="4" width="10.109375" style="12" customWidth="1"/>
    <col min="5" max="5" width="10.5546875" style="12" customWidth="1"/>
    <col min="6" max="6" width="11.33203125" style="12" customWidth="1"/>
    <col min="7" max="7" width="10" style="12" customWidth="1"/>
    <col min="8" max="8" width="10.33203125" style="12" customWidth="1"/>
    <col min="9" max="16" width="8.88671875" style="12"/>
    <col min="17" max="19" width="8.88671875" style="13"/>
    <col min="20" max="256" width="8.88671875" style="12"/>
    <col min="257" max="257" width="11.88671875" style="12" customWidth="1"/>
    <col min="258" max="258" width="17.44140625" style="12" customWidth="1"/>
    <col min="259" max="259" width="7.33203125" style="12" bestFit="1" customWidth="1"/>
    <col min="260" max="260" width="10.109375" style="12" customWidth="1"/>
    <col min="261" max="261" width="10.5546875" style="12" customWidth="1"/>
    <col min="262" max="262" width="11.33203125" style="12" customWidth="1"/>
    <col min="263" max="263" width="10" style="12" customWidth="1"/>
    <col min="264" max="264" width="10.33203125" style="12" customWidth="1"/>
    <col min="265" max="512" width="8.88671875" style="12"/>
    <col min="513" max="513" width="11.88671875" style="12" customWidth="1"/>
    <col min="514" max="514" width="17.44140625" style="12" customWidth="1"/>
    <col min="515" max="515" width="7.33203125" style="12" bestFit="1" customWidth="1"/>
    <col min="516" max="516" width="10.109375" style="12" customWidth="1"/>
    <col min="517" max="517" width="10.5546875" style="12" customWidth="1"/>
    <col min="518" max="518" width="11.33203125" style="12" customWidth="1"/>
    <col min="519" max="519" width="10" style="12" customWidth="1"/>
    <col min="520" max="520" width="10.33203125" style="12" customWidth="1"/>
    <col min="521" max="768" width="8.88671875" style="12"/>
    <col min="769" max="769" width="11.88671875" style="12" customWidth="1"/>
    <col min="770" max="770" width="17.44140625" style="12" customWidth="1"/>
    <col min="771" max="771" width="7.33203125" style="12" bestFit="1" customWidth="1"/>
    <col min="772" max="772" width="10.109375" style="12" customWidth="1"/>
    <col min="773" max="773" width="10.5546875" style="12" customWidth="1"/>
    <col min="774" max="774" width="11.33203125" style="12" customWidth="1"/>
    <col min="775" max="775" width="10" style="12" customWidth="1"/>
    <col min="776" max="776" width="10.33203125" style="12" customWidth="1"/>
    <col min="777" max="1024" width="8.88671875" style="12"/>
    <col min="1025" max="1025" width="11.88671875" style="12" customWidth="1"/>
    <col min="1026" max="1026" width="17.44140625" style="12" customWidth="1"/>
    <col min="1027" max="1027" width="7.33203125" style="12" bestFit="1" customWidth="1"/>
    <col min="1028" max="1028" width="10.109375" style="12" customWidth="1"/>
    <col min="1029" max="1029" width="10.5546875" style="12" customWidth="1"/>
    <col min="1030" max="1030" width="11.33203125" style="12" customWidth="1"/>
    <col min="1031" max="1031" width="10" style="12" customWidth="1"/>
    <col min="1032" max="1032" width="10.33203125" style="12" customWidth="1"/>
    <col min="1033" max="1280" width="8.88671875" style="12"/>
    <col min="1281" max="1281" width="11.88671875" style="12" customWidth="1"/>
    <col min="1282" max="1282" width="17.44140625" style="12" customWidth="1"/>
    <col min="1283" max="1283" width="7.33203125" style="12" bestFit="1" customWidth="1"/>
    <col min="1284" max="1284" width="10.109375" style="12" customWidth="1"/>
    <col min="1285" max="1285" width="10.5546875" style="12" customWidth="1"/>
    <col min="1286" max="1286" width="11.33203125" style="12" customWidth="1"/>
    <col min="1287" max="1287" width="10" style="12" customWidth="1"/>
    <col min="1288" max="1288" width="10.33203125" style="12" customWidth="1"/>
    <col min="1289" max="1536" width="8.88671875" style="12"/>
    <col min="1537" max="1537" width="11.88671875" style="12" customWidth="1"/>
    <col min="1538" max="1538" width="17.44140625" style="12" customWidth="1"/>
    <col min="1539" max="1539" width="7.33203125" style="12" bestFit="1" customWidth="1"/>
    <col min="1540" max="1540" width="10.109375" style="12" customWidth="1"/>
    <col min="1541" max="1541" width="10.5546875" style="12" customWidth="1"/>
    <col min="1542" max="1542" width="11.33203125" style="12" customWidth="1"/>
    <col min="1543" max="1543" width="10" style="12" customWidth="1"/>
    <col min="1544" max="1544" width="10.33203125" style="12" customWidth="1"/>
    <col min="1545" max="1792" width="8.88671875" style="12"/>
    <col min="1793" max="1793" width="11.88671875" style="12" customWidth="1"/>
    <col min="1794" max="1794" width="17.44140625" style="12" customWidth="1"/>
    <col min="1795" max="1795" width="7.33203125" style="12" bestFit="1" customWidth="1"/>
    <col min="1796" max="1796" width="10.109375" style="12" customWidth="1"/>
    <col min="1797" max="1797" width="10.5546875" style="12" customWidth="1"/>
    <col min="1798" max="1798" width="11.33203125" style="12" customWidth="1"/>
    <col min="1799" max="1799" width="10" style="12" customWidth="1"/>
    <col min="1800" max="1800" width="10.33203125" style="12" customWidth="1"/>
    <col min="1801" max="2048" width="8.88671875" style="12"/>
    <col min="2049" max="2049" width="11.88671875" style="12" customWidth="1"/>
    <col min="2050" max="2050" width="17.44140625" style="12" customWidth="1"/>
    <col min="2051" max="2051" width="7.33203125" style="12" bestFit="1" customWidth="1"/>
    <col min="2052" max="2052" width="10.109375" style="12" customWidth="1"/>
    <col min="2053" max="2053" width="10.5546875" style="12" customWidth="1"/>
    <col min="2054" max="2054" width="11.33203125" style="12" customWidth="1"/>
    <col min="2055" max="2055" width="10" style="12" customWidth="1"/>
    <col min="2056" max="2056" width="10.33203125" style="12" customWidth="1"/>
    <col min="2057" max="2304" width="8.88671875" style="12"/>
    <col min="2305" max="2305" width="11.88671875" style="12" customWidth="1"/>
    <col min="2306" max="2306" width="17.44140625" style="12" customWidth="1"/>
    <col min="2307" max="2307" width="7.33203125" style="12" bestFit="1" customWidth="1"/>
    <col min="2308" max="2308" width="10.109375" style="12" customWidth="1"/>
    <col min="2309" max="2309" width="10.5546875" style="12" customWidth="1"/>
    <col min="2310" max="2310" width="11.33203125" style="12" customWidth="1"/>
    <col min="2311" max="2311" width="10" style="12" customWidth="1"/>
    <col min="2312" max="2312" width="10.33203125" style="12" customWidth="1"/>
    <col min="2313" max="2560" width="8.88671875" style="12"/>
    <col min="2561" max="2561" width="11.88671875" style="12" customWidth="1"/>
    <col min="2562" max="2562" width="17.44140625" style="12" customWidth="1"/>
    <col min="2563" max="2563" width="7.33203125" style="12" bestFit="1" customWidth="1"/>
    <col min="2564" max="2564" width="10.109375" style="12" customWidth="1"/>
    <col min="2565" max="2565" width="10.5546875" style="12" customWidth="1"/>
    <col min="2566" max="2566" width="11.33203125" style="12" customWidth="1"/>
    <col min="2567" max="2567" width="10" style="12" customWidth="1"/>
    <col min="2568" max="2568" width="10.33203125" style="12" customWidth="1"/>
    <col min="2569" max="2816" width="8.88671875" style="12"/>
    <col min="2817" max="2817" width="11.88671875" style="12" customWidth="1"/>
    <col min="2818" max="2818" width="17.44140625" style="12" customWidth="1"/>
    <col min="2819" max="2819" width="7.33203125" style="12" bestFit="1" customWidth="1"/>
    <col min="2820" max="2820" width="10.109375" style="12" customWidth="1"/>
    <col min="2821" max="2821" width="10.5546875" style="12" customWidth="1"/>
    <col min="2822" max="2822" width="11.33203125" style="12" customWidth="1"/>
    <col min="2823" max="2823" width="10" style="12" customWidth="1"/>
    <col min="2824" max="2824" width="10.33203125" style="12" customWidth="1"/>
    <col min="2825" max="3072" width="8.88671875" style="12"/>
    <col min="3073" max="3073" width="11.88671875" style="12" customWidth="1"/>
    <col min="3074" max="3074" width="17.44140625" style="12" customWidth="1"/>
    <col min="3075" max="3075" width="7.33203125" style="12" bestFit="1" customWidth="1"/>
    <col min="3076" max="3076" width="10.109375" style="12" customWidth="1"/>
    <col min="3077" max="3077" width="10.5546875" style="12" customWidth="1"/>
    <col min="3078" max="3078" width="11.33203125" style="12" customWidth="1"/>
    <col min="3079" max="3079" width="10" style="12" customWidth="1"/>
    <col min="3080" max="3080" width="10.33203125" style="12" customWidth="1"/>
    <col min="3081" max="3328" width="8.88671875" style="12"/>
    <col min="3329" max="3329" width="11.88671875" style="12" customWidth="1"/>
    <col min="3330" max="3330" width="17.44140625" style="12" customWidth="1"/>
    <col min="3331" max="3331" width="7.33203125" style="12" bestFit="1" customWidth="1"/>
    <col min="3332" max="3332" width="10.109375" style="12" customWidth="1"/>
    <col min="3333" max="3333" width="10.5546875" style="12" customWidth="1"/>
    <col min="3334" max="3334" width="11.33203125" style="12" customWidth="1"/>
    <col min="3335" max="3335" width="10" style="12" customWidth="1"/>
    <col min="3336" max="3336" width="10.33203125" style="12" customWidth="1"/>
    <col min="3337" max="3584" width="8.88671875" style="12"/>
    <col min="3585" max="3585" width="11.88671875" style="12" customWidth="1"/>
    <col min="3586" max="3586" width="17.44140625" style="12" customWidth="1"/>
    <col min="3587" max="3587" width="7.33203125" style="12" bestFit="1" customWidth="1"/>
    <col min="3588" max="3588" width="10.109375" style="12" customWidth="1"/>
    <col min="3589" max="3589" width="10.5546875" style="12" customWidth="1"/>
    <col min="3590" max="3590" width="11.33203125" style="12" customWidth="1"/>
    <col min="3591" max="3591" width="10" style="12" customWidth="1"/>
    <col min="3592" max="3592" width="10.33203125" style="12" customWidth="1"/>
    <col min="3593" max="3840" width="8.88671875" style="12"/>
    <col min="3841" max="3841" width="11.88671875" style="12" customWidth="1"/>
    <col min="3842" max="3842" width="17.44140625" style="12" customWidth="1"/>
    <col min="3843" max="3843" width="7.33203125" style="12" bestFit="1" customWidth="1"/>
    <col min="3844" max="3844" width="10.109375" style="12" customWidth="1"/>
    <col min="3845" max="3845" width="10.5546875" style="12" customWidth="1"/>
    <col min="3846" max="3846" width="11.33203125" style="12" customWidth="1"/>
    <col min="3847" max="3847" width="10" style="12" customWidth="1"/>
    <col min="3848" max="3848" width="10.33203125" style="12" customWidth="1"/>
    <col min="3849" max="4096" width="8.88671875" style="12"/>
    <col min="4097" max="4097" width="11.88671875" style="12" customWidth="1"/>
    <col min="4098" max="4098" width="17.44140625" style="12" customWidth="1"/>
    <col min="4099" max="4099" width="7.33203125" style="12" bestFit="1" customWidth="1"/>
    <col min="4100" max="4100" width="10.109375" style="12" customWidth="1"/>
    <col min="4101" max="4101" width="10.5546875" style="12" customWidth="1"/>
    <col min="4102" max="4102" width="11.33203125" style="12" customWidth="1"/>
    <col min="4103" max="4103" width="10" style="12" customWidth="1"/>
    <col min="4104" max="4104" width="10.33203125" style="12" customWidth="1"/>
    <col min="4105" max="4352" width="8.88671875" style="12"/>
    <col min="4353" max="4353" width="11.88671875" style="12" customWidth="1"/>
    <col min="4354" max="4354" width="17.44140625" style="12" customWidth="1"/>
    <col min="4355" max="4355" width="7.33203125" style="12" bestFit="1" customWidth="1"/>
    <col min="4356" max="4356" width="10.109375" style="12" customWidth="1"/>
    <col min="4357" max="4357" width="10.5546875" style="12" customWidth="1"/>
    <col min="4358" max="4358" width="11.33203125" style="12" customWidth="1"/>
    <col min="4359" max="4359" width="10" style="12" customWidth="1"/>
    <col min="4360" max="4360" width="10.33203125" style="12" customWidth="1"/>
    <col min="4361" max="4608" width="8.88671875" style="12"/>
    <col min="4609" max="4609" width="11.88671875" style="12" customWidth="1"/>
    <col min="4610" max="4610" width="17.44140625" style="12" customWidth="1"/>
    <col min="4611" max="4611" width="7.33203125" style="12" bestFit="1" customWidth="1"/>
    <col min="4612" max="4612" width="10.109375" style="12" customWidth="1"/>
    <col min="4613" max="4613" width="10.5546875" style="12" customWidth="1"/>
    <col min="4614" max="4614" width="11.33203125" style="12" customWidth="1"/>
    <col min="4615" max="4615" width="10" style="12" customWidth="1"/>
    <col min="4616" max="4616" width="10.33203125" style="12" customWidth="1"/>
    <col min="4617" max="4864" width="8.88671875" style="12"/>
    <col min="4865" max="4865" width="11.88671875" style="12" customWidth="1"/>
    <col min="4866" max="4866" width="17.44140625" style="12" customWidth="1"/>
    <col min="4867" max="4867" width="7.33203125" style="12" bestFit="1" customWidth="1"/>
    <col min="4868" max="4868" width="10.109375" style="12" customWidth="1"/>
    <col min="4869" max="4869" width="10.5546875" style="12" customWidth="1"/>
    <col min="4870" max="4870" width="11.33203125" style="12" customWidth="1"/>
    <col min="4871" max="4871" width="10" style="12" customWidth="1"/>
    <col min="4872" max="4872" width="10.33203125" style="12" customWidth="1"/>
    <col min="4873" max="5120" width="8.88671875" style="12"/>
    <col min="5121" max="5121" width="11.88671875" style="12" customWidth="1"/>
    <col min="5122" max="5122" width="17.44140625" style="12" customWidth="1"/>
    <col min="5123" max="5123" width="7.33203125" style="12" bestFit="1" customWidth="1"/>
    <col min="5124" max="5124" width="10.109375" style="12" customWidth="1"/>
    <col min="5125" max="5125" width="10.5546875" style="12" customWidth="1"/>
    <col min="5126" max="5126" width="11.33203125" style="12" customWidth="1"/>
    <col min="5127" max="5127" width="10" style="12" customWidth="1"/>
    <col min="5128" max="5128" width="10.33203125" style="12" customWidth="1"/>
    <col min="5129" max="5376" width="8.88671875" style="12"/>
    <col min="5377" max="5377" width="11.88671875" style="12" customWidth="1"/>
    <col min="5378" max="5378" width="17.44140625" style="12" customWidth="1"/>
    <col min="5379" max="5379" width="7.33203125" style="12" bestFit="1" customWidth="1"/>
    <col min="5380" max="5380" width="10.109375" style="12" customWidth="1"/>
    <col min="5381" max="5381" width="10.5546875" style="12" customWidth="1"/>
    <col min="5382" max="5382" width="11.33203125" style="12" customWidth="1"/>
    <col min="5383" max="5383" width="10" style="12" customWidth="1"/>
    <col min="5384" max="5384" width="10.33203125" style="12" customWidth="1"/>
    <col min="5385" max="5632" width="8.88671875" style="12"/>
    <col min="5633" max="5633" width="11.88671875" style="12" customWidth="1"/>
    <col min="5634" max="5634" width="17.44140625" style="12" customWidth="1"/>
    <col min="5635" max="5635" width="7.33203125" style="12" bestFit="1" customWidth="1"/>
    <col min="5636" max="5636" width="10.109375" style="12" customWidth="1"/>
    <col min="5637" max="5637" width="10.5546875" style="12" customWidth="1"/>
    <col min="5638" max="5638" width="11.33203125" style="12" customWidth="1"/>
    <col min="5639" max="5639" width="10" style="12" customWidth="1"/>
    <col min="5640" max="5640" width="10.33203125" style="12" customWidth="1"/>
    <col min="5641" max="5888" width="8.88671875" style="12"/>
    <col min="5889" max="5889" width="11.88671875" style="12" customWidth="1"/>
    <col min="5890" max="5890" width="17.44140625" style="12" customWidth="1"/>
    <col min="5891" max="5891" width="7.33203125" style="12" bestFit="1" customWidth="1"/>
    <col min="5892" max="5892" width="10.109375" style="12" customWidth="1"/>
    <col min="5893" max="5893" width="10.5546875" style="12" customWidth="1"/>
    <col min="5894" max="5894" width="11.33203125" style="12" customWidth="1"/>
    <col min="5895" max="5895" width="10" style="12" customWidth="1"/>
    <col min="5896" max="5896" width="10.33203125" style="12" customWidth="1"/>
    <col min="5897" max="6144" width="8.88671875" style="12"/>
    <col min="6145" max="6145" width="11.88671875" style="12" customWidth="1"/>
    <col min="6146" max="6146" width="17.44140625" style="12" customWidth="1"/>
    <col min="6147" max="6147" width="7.33203125" style="12" bestFit="1" customWidth="1"/>
    <col min="6148" max="6148" width="10.109375" style="12" customWidth="1"/>
    <col min="6149" max="6149" width="10.5546875" style="12" customWidth="1"/>
    <col min="6150" max="6150" width="11.33203125" style="12" customWidth="1"/>
    <col min="6151" max="6151" width="10" style="12" customWidth="1"/>
    <col min="6152" max="6152" width="10.33203125" style="12" customWidth="1"/>
    <col min="6153" max="6400" width="8.88671875" style="12"/>
    <col min="6401" max="6401" width="11.88671875" style="12" customWidth="1"/>
    <col min="6402" max="6402" width="17.44140625" style="12" customWidth="1"/>
    <col min="6403" max="6403" width="7.33203125" style="12" bestFit="1" customWidth="1"/>
    <col min="6404" max="6404" width="10.109375" style="12" customWidth="1"/>
    <col min="6405" max="6405" width="10.5546875" style="12" customWidth="1"/>
    <col min="6406" max="6406" width="11.33203125" style="12" customWidth="1"/>
    <col min="6407" max="6407" width="10" style="12" customWidth="1"/>
    <col min="6408" max="6408" width="10.33203125" style="12" customWidth="1"/>
    <col min="6409" max="6656" width="8.88671875" style="12"/>
    <col min="6657" max="6657" width="11.88671875" style="12" customWidth="1"/>
    <col min="6658" max="6658" width="17.44140625" style="12" customWidth="1"/>
    <col min="6659" max="6659" width="7.33203125" style="12" bestFit="1" customWidth="1"/>
    <col min="6660" max="6660" width="10.109375" style="12" customWidth="1"/>
    <col min="6661" max="6661" width="10.5546875" style="12" customWidth="1"/>
    <col min="6662" max="6662" width="11.33203125" style="12" customWidth="1"/>
    <col min="6663" max="6663" width="10" style="12" customWidth="1"/>
    <col min="6664" max="6664" width="10.33203125" style="12" customWidth="1"/>
    <col min="6665" max="6912" width="8.88671875" style="12"/>
    <col min="6913" max="6913" width="11.88671875" style="12" customWidth="1"/>
    <col min="6914" max="6914" width="17.44140625" style="12" customWidth="1"/>
    <col min="6915" max="6915" width="7.33203125" style="12" bestFit="1" customWidth="1"/>
    <col min="6916" max="6916" width="10.109375" style="12" customWidth="1"/>
    <col min="6917" max="6917" width="10.5546875" style="12" customWidth="1"/>
    <col min="6918" max="6918" width="11.33203125" style="12" customWidth="1"/>
    <col min="6919" max="6919" width="10" style="12" customWidth="1"/>
    <col min="6920" max="6920" width="10.33203125" style="12" customWidth="1"/>
    <col min="6921" max="7168" width="8.88671875" style="12"/>
    <col min="7169" max="7169" width="11.88671875" style="12" customWidth="1"/>
    <col min="7170" max="7170" width="17.44140625" style="12" customWidth="1"/>
    <col min="7171" max="7171" width="7.33203125" style="12" bestFit="1" customWidth="1"/>
    <col min="7172" max="7172" width="10.109375" style="12" customWidth="1"/>
    <col min="7173" max="7173" width="10.5546875" style="12" customWidth="1"/>
    <col min="7174" max="7174" width="11.33203125" style="12" customWidth="1"/>
    <col min="7175" max="7175" width="10" style="12" customWidth="1"/>
    <col min="7176" max="7176" width="10.33203125" style="12" customWidth="1"/>
    <col min="7177" max="7424" width="8.88671875" style="12"/>
    <col min="7425" max="7425" width="11.88671875" style="12" customWidth="1"/>
    <col min="7426" max="7426" width="17.44140625" style="12" customWidth="1"/>
    <col min="7427" max="7427" width="7.33203125" style="12" bestFit="1" customWidth="1"/>
    <col min="7428" max="7428" width="10.109375" style="12" customWidth="1"/>
    <col min="7429" max="7429" width="10.5546875" style="12" customWidth="1"/>
    <col min="7430" max="7430" width="11.33203125" style="12" customWidth="1"/>
    <col min="7431" max="7431" width="10" style="12" customWidth="1"/>
    <col min="7432" max="7432" width="10.33203125" style="12" customWidth="1"/>
    <col min="7433" max="7680" width="8.88671875" style="12"/>
    <col min="7681" max="7681" width="11.88671875" style="12" customWidth="1"/>
    <col min="7682" max="7682" width="17.44140625" style="12" customWidth="1"/>
    <col min="7683" max="7683" width="7.33203125" style="12" bestFit="1" customWidth="1"/>
    <col min="7684" max="7684" width="10.109375" style="12" customWidth="1"/>
    <col min="7685" max="7685" width="10.5546875" style="12" customWidth="1"/>
    <col min="7686" max="7686" width="11.33203125" style="12" customWidth="1"/>
    <col min="7687" max="7687" width="10" style="12" customWidth="1"/>
    <col min="7688" max="7688" width="10.33203125" style="12" customWidth="1"/>
    <col min="7689" max="7936" width="8.88671875" style="12"/>
    <col min="7937" max="7937" width="11.88671875" style="12" customWidth="1"/>
    <col min="7938" max="7938" width="17.44140625" style="12" customWidth="1"/>
    <col min="7939" max="7939" width="7.33203125" style="12" bestFit="1" customWidth="1"/>
    <col min="7940" max="7940" width="10.109375" style="12" customWidth="1"/>
    <col min="7941" max="7941" width="10.5546875" style="12" customWidth="1"/>
    <col min="7942" max="7942" width="11.33203125" style="12" customWidth="1"/>
    <col min="7943" max="7943" width="10" style="12" customWidth="1"/>
    <col min="7944" max="7944" width="10.33203125" style="12" customWidth="1"/>
    <col min="7945" max="8192" width="8.88671875" style="12"/>
    <col min="8193" max="8193" width="11.88671875" style="12" customWidth="1"/>
    <col min="8194" max="8194" width="17.44140625" style="12" customWidth="1"/>
    <col min="8195" max="8195" width="7.33203125" style="12" bestFit="1" customWidth="1"/>
    <col min="8196" max="8196" width="10.109375" style="12" customWidth="1"/>
    <col min="8197" max="8197" width="10.5546875" style="12" customWidth="1"/>
    <col min="8198" max="8198" width="11.33203125" style="12" customWidth="1"/>
    <col min="8199" max="8199" width="10" style="12" customWidth="1"/>
    <col min="8200" max="8200" width="10.33203125" style="12" customWidth="1"/>
    <col min="8201" max="8448" width="8.88671875" style="12"/>
    <col min="8449" max="8449" width="11.88671875" style="12" customWidth="1"/>
    <col min="8450" max="8450" width="17.44140625" style="12" customWidth="1"/>
    <col min="8451" max="8451" width="7.33203125" style="12" bestFit="1" customWidth="1"/>
    <col min="8452" max="8452" width="10.109375" style="12" customWidth="1"/>
    <col min="8453" max="8453" width="10.5546875" style="12" customWidth="1"/>
    <col min="8454" max="8454" width="11.33203125" style="12" customWidth="1"/>
    <col min="8455" max="8455" width="10" style="12" customWidth="1"/>
    <col min="8456" max="8456" width="10.33203125" style="12" customWidth="1"/>
    <col min="8457" max="8704" width="8.88671875" style="12"/>
    <col min="8705" max="8705" width="11.88671875" style="12" customWidth="1"/>
    <col min="8706" max="8706" width="17.44140625" style="12" customWidth="1"/>
    <col min="8707" max="8707" width="7.33203125" style="12" bestFit="1" customWidth="1"/>
    <col min="8708" max="8708" width="10.109375" style="12" customWidth="1"/>
    <col min="8709" max="8709" width="10.5546875" style="12" customWidth="1"/>
    <col min="8710" max="8710" width="11.33203125" style="12" customWidth="1"/>
    <col min="8711" max="8711" width="10" style="12" customWidth="1"/>
    <col min="8712" max="8712" width="10.33203125" style="12" customWidth="1"/>
    <col min="8713" max="8960" width="8.88671875" style="12"/>
    <col min="8961" max="8961" width="11.88671875" style="12" customWidth="1"/>
    <col min="8962" max="8962" width="17.44140625" style="12" customWidth="1"/>
    <col min="8963" max="8963" width="7.33203125" style="12" bestFit="1" customWidth="1"/>
    <col min="8964" max="8964" width="10.109375" style="12" customWidth="1"/>
    <col min="8965" max="8965" width="10.5546875" style="12" customWidth="1"/>
    <col min="8966" max="8966" width="11.33203125" style="12" customWidth="1"/>
    <col min="8967" max="8967" width="10" style="12" customWidth="1"/>
    <col min="8968" max="8968" width="10.33203125" style="12" customWidth="1"/>
    <col min="8969" max="9216" width="8.88671875" style="12"/>
    <col min="9217" max="9217" width="11.88671875" style="12" customWidth="1"/>
    <col min="9218" max="9218" width="17.44140625" style="12" customWidth="1"/>
    <col min="9219" max="9219" width="7.33203125" style="12" bestFit="1" customWidth="1"/>
    <col min="9220" max="9220" width="10.109375" style="12" customWidth="1"/>
    <col min="9221" max="9221" width="10.5546875" style="12" customWidth="1"/>
    <col min="9222" max="9222" width="11.33203125" style="12" customWidth="1"/>
    <col min="9223" max="9223" width="10" style="12" customWidth="1"/>
    <col min="9224" max="9224" width="10.33203125" style="12" customWidth="1"/>
    <col min="9225" max="9472" width="8.88671875" style="12"/>
    <col min="9473" max="9473" width="11.88671875" style="12" customWidth="1"/>
    <col min="9474" max="9474" width="17.44140625" style="12" customWidth="1"/>
    <col min="9475" max="9475" width="7.33203125" style="12" bestFit="1" customWidth="1"/>
    <col min="9476" max="9476" width="10.109375" style="12" customWidth="1"/>
    <col min="9477" max="9477" width="10.5546875" style="12" customWidth="1"/>
    <col min="9478" max="9478" width="11.33203125" style="12" customWidth="1"/>
    <col min="9479" max="9479" width="10" style="12" customWidth="1"/>
    <col min="9480" max="9480" width="10.33203125" style="12" customWidth="1"/>
    <col min="9481" max="9728" width="8.88671875" style="12"/>
    <col min="9729" max="9729" width="11.88671875" style="12" customWidth="1"/>
    <col min="9730" max="9730" width="17.44140625" style="12" customWidth="1"/>
    <col min="9731" max="9731" width="7.33203125" style="12" bestFit="1" customWidth="1"/>
    <col min="9732" max="9732" width="10.109375" style="12" customWidth="1"/>
    <col min="9733" max="9733" width="10.5546875" style="12" customWidth="1"/>
    <col min="9734" max="9734" width="11.33203125" style="12" customWidth="1"/>
    <col min="9735" max="9735" width="10" style="12" customWidth="1"/>
    <col min="9736" max="9736" width="10.33203125" style="12" customWidth="1"/>
    <col min="9737" max="9984" width="8.88671875" style="12"/>
    <col min="9985" max="9985" width="11.88671875" style="12" customWidth="1"/>
    <col min="9986" max="9986" width="17.44140625" style="12" customWidth="1"/>
    <col min="9987" max="9987" width="7.33203125" style="12" bestFit="1" customWidth="1"/>
    <col min="9988" max="9988" width="10.109375" style="12" customWidth="1"/>
    <col min="9989" max="9989" width="10.5546875" style="12" customWidth="1"/>
    <col min="9990" max="9990" width="11.33203125" style="12" customWidth="1"/>
    <col min="9991" max="9991" width="10" style="12" customWidth="1"/>
    <col min="9992" max="9992" width="10.33203125" style="12" customWidth="1"/>
    <col min="9993" max="10240" width="8.88671875" style="12"/>
    <col min="10241" max="10241" width="11.88671875" style="12" customWidth="1"/>
    <col min="10242" max="10242" width="17.44140625" style="12" customWidth="1"/>
    <col min="10243" max="10243" width="7.33203125" style="12" bestFit="1" customWidth="1"/>
    <col min="10244" max="10244" width="10.109375" style="12" customWidth="1"/>
    <col min="10245" max="10245" width="10.5546875" style="12" customWidth="1"/>
    <col min="10246" max="10246" width="11.33203125" style="12" customWidth="1"/>
    <col min="10247" max="10247" width="10" style="12" customWidth="1"/>
    <col min="10248" max="10248" width="10.33203125" style="12" customWidth="1"/>
    <col min="10249" max="10496" width="8.88671875" style="12"/>
    <col min="10497" max="10497" width="11.88671875" style="12" customWidth="1"/>
    <col min="10498" max="10498" width="17.44140625" style="12" customWidth="1"/>
    <col min="10499" max="10499" width="7.33203125" style="12" bestFit="1" customWidth="1"/>
    <col min="10500" max="10500" width="10.109375" style="12" customWidth="1"/>
    <col min="10501" max="10501" width="10.5546875" style="12" customWidth="1"/>
    <col min="10502" max="10502" width="11.33203125" style="12" customWidth="1"/>
    <col min="10503" max="10503" width="10" style="12" customWidth="1"/>
    <col min="10504" max="10504" width="10.33203125" style="12" customWidth="1"/>
    <col min="10505" max="10752" width="8.88671875" style="12"/>
    <col min="10753" max="10753" width="11.88671875" style="12" customWidth="1"/>
    <col min="10754" max="10754" width="17.44140625" style="12" customWidth="1"/>
    <col min="10755" max="10755" width="7.33203125" style="12" bestFit="1" customWidth="1"/>
    <col min="10756" max="10756" width="10.109375" style="12" customWidth="1"/>
    <col min="10757" max="10757" width="10.5546875" style="12" customWidth="1"/>
    <col min="10758" max="10758" width="11.33203125" style="12" customWidth="1"/>
    <col min="10759" max="10759" width="10" style="12" customWidth="1"/>
    <col min="10760" max="10760" width="10.33203125" style="12" customWidth="1"/>
    <col min="10761" max="11008" width="8.88671875" style="12"/>
    <col min="11009" max="11009" width="11.88671875" style="12" customWidth="1"/>
    <col min="11010" max="11010" width="17.44140625" style="12" customWidth="1"/>
    <col min="11011" max="11011" width="7.33203125" style="12" bestFit="1" customWidth="1"/>
    <col min="11012" max="11012" width="10.109375" style="12" customWidth="1"/>
    <col min="11013" max="11013" width="10.5546875" style="12" customWidth="1"/>
    <col min="11014" max="11014" width="11.33203125" style="12" customWidth="1"/>
    <col min="11015" max="11015" width="10" style="12" customWidth="1"/>
    <col min="11016" max="11016" width="10.33203125" style="12" customWidth="1"/>
    <col min="11017" max="11264" width="8.88671875" style="12"/>
    <col min="11265" max="11265" width="11.88671875" style="12" customWidth="1"/>
    <col min="11266" max="11266" width="17.44140625" style="12" customWidth="1"/>
    <col min="11267" max="11267" width="7.33203125" style="12" bestFit="1" customWidth="1"/>
    <col min="11268" max="11268" width="10.109375" style="12" customWidth="1"/>
    <col min="11269" max="11269" width="10.5546875" style="12" customWidth="1"/>
    <col min="11270" max="11270" width="11.33203125" style="12" customWidth="1"/>
    <col min="11271" max="11271" width="10" style="12" customWidth="1"/>
    <col min="11272" max="11272" width="10.33203125" style="12" customWidth="1"/>
    <col min="11273" max="11520" width="8.88671875" style="12"/>
    <col min="11521" max="11521" width="11.88671875" style="12" customWidth="1"/>
    <col min="11522" max="11522" width="17.44140625" style="12" customWidth="1"/>
    <col min="11523" max="11523" width="7.33203125" style="12" bestFit="1" customWidth="1"/>
    <col min="11524" max="11524" width="10.109375" style="12" customWidth="1"/>
    <col min="11525" max="11525" width="10.5546875" style="12" customWidth="1"/>
    <col min="11526" max="11526" width="11.33203125" style="12" customWidth="1"/>
    <col min="11527" max="11527" width="10" style="12" customWidth="1"/>
    <col min="11528" max="11528" width="10.33203125" style="12" customWidth="1"/>
    <col min="11529" max="11776" width="8.88671875" style="12"/>
    <col min="11777" max="11777" width="11.88671875" style="12" customWidth="1"/>
    <col min="11778" max="11778" width="17.44140625" style="12" customWidth="1"/>
    <col min="11779" max="11779" width="7.33203125" style="12" bestFit="1" customWidth="1"/>
    <col min="11780" max="11780" width="10.109375" style="12" customWidth="1"/>
    <col min="11781" max="11781" width="10.5546875" style="12" customWidth="1"/>
    <col min="11782" max="11782" width="11.33203125" style="12" customWidth="1"/>
    <col min="11783" max="11783" width="10" style="12" customWidth="1"/>
    <col min="11784" max="11784" width="10.33203125" style="12" customWidth="1"/>
    <col min="11785" max="12032" width="8.88671875" style="12"/>
    <col min="12033" max="12033" width="11.88671875" style="12" customWidth="1"/>
    <col min="12034" max="12034" width="17.44140625" style="12" customWidth="1"/>
    <col min="12035" max="12035" width="7.33203125" style="12" bestFit="1" customWidth="1"/>
    <col min="12036" max="12036" width="10.109375" style="12" customWidth="1"/>
    <col min="12037" max="12037" width="10.5546875" style="12" customWidth="1"/>
    <col min="12038" max="12038" width="11.33203125" style="12" customWidth="1"/>
    <col min="12039" max="12039" width="10" style="12" customWidth="1"/>
    <col min="12040" max="12040" width="10.33203125" style="12" customWidth="1"/>
    <col min="12041" max="12288" width="8.88671875" style="12"/>
    <col min="12289" max="12289" width="11.88671875" style="12" customWidth="1"/>
    <col min="12290" max="12290" width="17.44140625" style="12" customWidth="1"/>
    <col min="12291" max="12291" width="7.33203125" style="12" bestFit="1" customWidth="1"/>
    <col min="12292" max="12292" width="10.109375" style="12" customWidth="1"/>
    <col min="12293" max="12293" width="10.5546875" style="12" customWidth="1"/>
    <col min="12294" max="12294" width="11.33203125" style="12" customWidth="1"/>
    <col min="12295" max="12295" width="10" style="12" customWidth="1"/>
    <col min="12296" max="12296" width="10.33203125" style="12" customWidth="1"/>
    <col min="12297" max="12544" width="8.88671875" style="12"/>
    <col min="12545" max="12545" width="11.88671875" style="12" customWidth="1"/>
    <col min="12546" max="12546" width="17.44140625" style="12" customWidth="1"/>
    <col min="12547" max="12547" width="7.33203125" style="12" bestFit="1" customWidth="1"/>
    <col min="12548" max="12548" width="10.109375" style="12" customWidth="1"/>
    <col min="12549" max="12549" width="10.5546875" style="12" customWidth="1"/>
    <col min="12550" max="12550" width="11.33203125" style="12" customWidth="1"/>
    <col min="12551" max="12551" width="10" style="12" customWidth="1"/>
    <col min="12552" max="12552" width="10.33203125" style="12" customWidth="1"/>
    <col min="12553" max="12800" width="8.88671875" style="12"/>
    <col min="12801" max="12801" width="11.88671875" style="12" customWidth="1"/>
    <col min="12802" max="12802" width="17.44140625" style="12" customWidth="1"/>
    <col min="12803" max="12803" width="7.33203125" style="12" bestFit="1" customWidth="1"/>
    <col min="12804" max="12804" width="10.109375" style="12" customWidth="1"/>
    <col min="12805" max="12805" width="10.5546875" style="12" customWidth="1"/>
    <col min="12806" max="12806" width="11.33203125" style="12" customWidth="1"/>
    <col min="12807" max="12807" width="10" style="12" customWidth="1"/>
    <col min="12808" max="12808" width="10.33203125" style="12" customWidth="1"/>
    <col min="12809" max="13056" width="8.88671875" style="12"/>
    <col min="13057" max="13057" width="11.88671875" style="12" customWidth="1"/>
    <col min="13058" max="13058" width="17.44140625" style="12" customWidth="1"/>
    <col min="13059" max="13059" width="7.33203125" style="12" bestFit="1" customWidth="1"/>
    <col min="13060" max="13060" width="10.109375" style="12" customWidth="1"/>
    <col min="13061" max="13061" width="10.5546875" style="12" customWidth="1"/>
    <col min="13062" max="13062" width="11.33203125" style="12" customWidth="1"/>
    <col min="13063" max="13063" width="10" style="12" customWidth="1"/>
    <col min="13064" max="13064" width="10.33203125" style="12" customWidth="1"/>
    <col min="13065" max="13312" width="8.88671875" style="12"/>
    <col min="13313" max="13313" width="11.88671875" style="12" customWidth="1"/>
    <col min="13314" max="13314" width="17.44140625" style="12" customWidth="1"/>
    <col min="13315" max="13315" width="7.33203125" style="12" bestFit="1" customWidth="1"/>
    <col min="13316" max="13316" width="10.109375" style="12" customWidth="1"/>
    <col min="13317" max="13317" width="10.5546875" style="12" customWidth="1"/>
    <col min="13318" max="13318" width="11.33203125" style="12" customWidth="1"/>
    <col min="13319" max="13319" width="10" style="12" customWidth="1"/>
    <col min="13320" max="13320" width="10.33203125" style="12" customWidth="1"/>
    <col min="13321" max="13568" width="8.88671875" style="12"/>
    <col min="13569" max="13569" width="11.88671875" style="12" customWidth="1"/>
    <col min="13570" max="13570" width="17.44140625" style="12" customWidth="1"/>
    <col min="13571" max="13571" width="7.33203125" style="12" bestFit="1" customWidth="1"/>
    <col min="13572" max="13572" width="10.109375" style="12" customWidth="1"/>
    <col min="13573" max="13573" width="10.5546875" style="12" customWidth="1"/>
    <col min="13574" max="13574" width="11.33203125" style="12" customWidth="1"/>
    <col min="13575" max="13575" width="10" style="12" customWidth="1"/>
    <col min="13576" max="13576" width="10.33203125" style="12" customWidth="1"/>
    <col min="13577" max="13824" width="8.88671875" style="12"/>
    <col min="13825" max="13825" width="11.88671875" style="12" customWidth="1"/>
    <col min="13826" max="13826" width="17.44140625" style="12" customWidth="1"/>
    <col min="13827" max="13827" width="7.33203125" style="12" bestFit="1" customWidth="1"/>
    <col min="13828" max="13828" width="10.109375" style="12" customWidth="1"/>
    <col min="13829" max="13829" width="10.5546875" style="12" customWidth="1"/>
    <col min="13830" max="13830" width="11.33203125" style="12" customWidth="1"/>
    <col min="13831" max="13831" width="10" style="12" customWidth="1"/>
    <col min="13832" max="13832" width="10.33203125" style="12" customWidth="1"/>
    <col min="13833" max="14080" width="8.88671875" style="12"/>
    <col min="14081" max="14081" width="11.88671875" style="12" customWidth="1"/>
    <col min="14082" max="14082" width="17.44140625" style="12" customWidth="1"/>
    <col min="14083" max="14083" width="7.33203125" style="12" bestFit="1" customWidth="1"/>
    <col min="14084" max="14084" width="10.109375" style="12" customWidth="1"/>
    <col min="14085" max="14085" width="10.5546875" style="12" customWidth="1"/>
    <col min="14086" max="14086" width="11.33203125" style="12" customWidth="1"/>
    <col min="14087" max="14087" width="10" style="12" customWidth="1"/>
    <col min="14088" max="14088" width="10.33203125" style="12" customWidth="1"/>
    <col min="14089" max="14336" width="8.88671875" style="12"/>
    <col min="14337" max="14337" width="11.88671875" style="12" customWidth="1"/>
    <col min="14338" max="14338" width="17.44140625" style="12" customWidth="1"/>
    <col min="14339" max="14339" width="7.33203125" style="12" bestFit="1" customWidth="1"/>
    <col min="14340" max="14340" width="10.109375" style="12" customWidth="1"/>
    <col min="14341" max="14341" width="10.5546875" style="12" customWidth="1"/>
    <col min="14342" max="14342" width="11.33203125" style="12" customWidth="1"/>
    <col min="14343" max="14343" width="10" style="12" customWidth="1"/>
    <col min="14344" max="14344" width="10.33203125" style="12" customWidth="1"/>
    <col min="14345" max="14592" width="8.88671875" style="12"/>
    <col min="14593" max="14593" width="11.88671875" style="12" customWidth="1"/>
    <col min="14594" max="14594" width="17.44140625" style="12" customWidth="1"/>
    <col min="14595" max="14595" width="7.33203125" style="12" bestFit="1" customWidth="1"/>
    <col min="14596" max="14596" width="10.109375" style="12" customWidth="1"/>
    <col min="14597" max="14597" width="10.5546875" style="12" customWidth="1"/>
    <col min="14598" max="14598" width="11.33203125" style="12" customWidth="1"/>
    <col min="14599" max="14599" width="10" style="12" customWidth="1"/>
    <col min="14600" max="14600" width="10.33203125" style="12" customWidth="1"/>
    <col min="14601" max="14848" width="8.88671875" style="12"/>
    <col min="14849" max="14849" width="11.88671875" style="12" customWidth="1"/>
    <col min="14850" max="14850" width="17.44140625" style="12" customWidth="1"/>
    <col min="14851" max="14851" width="7.33203125" style="12" bestFit="1" customWidth="1"/>
    <col min="14852" max="14852" width="10.109375" style="12" customWidth="1"/>
    <col min="14853" max="14853" width="10.5546875" style="12" customWidth="1"/>
    <col min="14854" max="14854" width="11.33203125" style="12" customWidth="1"/>
    <col min="14855" max="14855" width="10" style="12" customWidth="1"/>
    <col min="14856" max="14856" width="10.33203125" style="12" customWidth="1"/>
    <col min="14857" max="15104" width="8.88671875" style="12"/>
    <col min="15105" max="15105" width="11.88671875" style="12" customWidth="1"/>
    <col min="15106" max="15106" width="17.44140625" style="12" customWidth="1"/>
    <col min="15107" max="15107" width="7.33203125" style="12" bestFit="1" customWidth="1"/>
    <col min="15108" max="15108" width="10.109375" style="12" customWidth="1"/>
    <col min="15109" max="15109" width="10.5546875" style="12" customWidth="1"/>
    <col min="15110" max="15110" width="11.33203125" style="12" customWidth="1"/>
    <col min="15111" max="15111" width="10" style="12" customWidth="1"/>
    <col min="15112" max="15112" width="10.33203125" style="12" customWidth="1"/>
    <col min="15113" max="15360" width="8.88671875" style="12"/>
    <col min="15361" max="15361" width="11.88671875" style="12" customWidth="1"/>
    <col min="15362" max="15362" width="17.44140625" style="12" customWidth="1"/>
    <col min="15363" max="15363" width="7.33203125" style="12" bestFit="1" customWidth="1"/>
    <col min="15364" max="15364" width="10.109375" style="12" customWidth="1"/>
    <col min="15365" max="15365" width="10.5546875" style="12" customWidth="1"/>
    <col min="15366" max="15366" width="11.33203125" style="12" customWidth="1"/>
    <col min="15367" max="15367" width="10" style="12" customWidth="1"/>
    <col min="15368" max="15368" width="10.33203125" style="12" customWidth="1"/>
    <col min="15369" max="15616" width="8.88671875" style="12"/>
    <col min="15617" max="15617" width="11.88671875" style="12" customWidth="1"/>
    <col min="15618" max="15618" width="17.44140625" style="12" customWidth="1"/>
    <col min="15619" max="15619" width="7.33203125" style="12" bestFit="1" customWidth="1"/>
    <col min="15620" max="15620" width="10.109375" style="12" customWidth="1"/>
    <col min="15621" max="15621" width="10.5546875" style="12" customWidth="1"/>
    <col min="15622" max="15622" width="11.33203125" style="12" customWidth="1"/>
    <col min="15623" max="15623" width="10" style="12" customWidth="1"/>
    <col min="15624" max="15624" width="10.33203125" style="12" customWidth="1"/>
    <col min="15625" max="15872" width="8.88671875" style="12"/>
    <col min="15873" max="15873" width="11.88671875" style="12" customWidth="1"/>
    <col min="15874" max="15874" width="17.44140625" style="12" customWidth="1"/>
    <col min="15875" max="15875" width="7.33203125" style="12" bestFit="1" customWidth="1"/>
    <col min="15876" max="15876" width="10.109375" style="12" customWidth="1"/>
    <col min="15877" max="15877" width="10.5546875" style="12" customWidth="1"/>
    <col min="15878" max="15878" width="11.33203125" style="12" customWidth="1"/>
    <col min="15879" max="15879" width="10" style="12" customWidth="1"/>
    <col min="15880" max="15880" width="10.33203125" style="12" customWidth="1"/>
    <col min="15881" max="16128" width="8.88671875" style="12"/>
    <col min="16129" max="16129" width="11.88671875" style="12" customWidth="1"/>
    <col min="16130" max="16130" width="17.44140625" style="12" customWidth="1"/>
    <col min="16131" max="16131" width="7.33203125" style="12" bestFit="1" customWidth="1"/>
    <col min="16132" max="16132" width="10.109375" style="12" customWidth="1"/>
    <col min="16133" max="16133" width="10.5546875" style="12" customWidth="1"/>
    <col min="16134" max="16134" width="11.33203125" style="12" customWidth="1"/>
    <col min="16135" max="16135" width="10" style="12" customWidth="1"/>
    <col min="16136" max="16136" width="10.33203125" style="12" customWidth="1"/>
    <col min="16137" max="16384" width="8.88671875" style="12"/>
  </cols>
  <sheetData>
    <row r="1" spans="1:19" x14ac:dyDescent="0.3">
      <c r="G1" s="46" t="s">
        <v>16</v>
      </c>
      <c r="H1" s="46"/>
      <c r="I1" s="46"/>
      <c r="J1" s="46"/>
      <c r="K1" s="46"/>
      <c r="L1" s="46"/>
      <c r="M1" s="46"/>
      <c r="N1" s="46"/>
    </row>
    <row r="2" spans="1:19" s="14" customFormat="1" ht="17.399999999999999" customHeight="1" x14ac:dyDescent="0.25">
      <c r="A2" s="1" t="s">
        <v>0</v>
      </c>
      <c r="B2" s="2" t="s">
        <v>1</v>
      </c>
      <c r="C2" s="2" t="s">
        <v>2</v>
      </c>
      <c r="E2" s="15"/>
      <c r="F2" s="16" t="s">
        <v>0</v>
      </c>
      <c r="G2" s="17">
        <v>1510104</v>
      </c>
      <c r="H2" s="17">
        <v>1515568</v>
      </c>
      <c r="I2" s="17">
        <v>1510105</v>
      </c>
      <c r="J2" s="17">
        <v>1510106</v>
      </c>
      <c r="K2" s="17">
        <v>1510179</v>
      </c>
      <c r="L2" s="17">
        <v>1510232</v>
      </c>
      <c r="M2" s="17">
        <v>1517270</v>
      </c>
      <c r="N2" s="17">
        <v>1517271</v>
      </c>
      <c r="Q2" s="18"/>
      <c r="R2" s="18"/>
      <c r="S2" s="18"/>
    </row>
    <row r="3" spans="1:19" s="14" customFormat="1" ht="12.75" customHeight="1" x14ac:dyDescent="0.25">
      <c r="A3" s="19" t="s">
        <v>3</v>
      </c>
      <c r="B3" s="14">
        <v>1510104</v>
      </c>
      <c r="C3" s="14">
        <v>0</v>
      </c>
      <c r="E3" s="15"/>
      <c r="F3" s="20">
        <v>1</v>
      </c>
      <c r="G3" s="21">
        <v>0</v>
      </c>
      <c r="H3" s="21">
        <v>7</v>
      </c>
      <c r="I3" s="21">
        <v>0</v>
      </c>
      <c r="J3" s="21">
        <v>0</v>
      </c>
      <c r="K3" s="21">
        <v>0</v>
      </c>
      <c r="L3" s="21">
        <v>0</v>
      </c>
      <c r="M3" s="21">
        <v>2</v>
      </c>
      <c r="N3" s="21">
        <v>3</v>
      </c>
      <c r="Q3" s="18"/>
      <c r="R3" s="18"/>
      <c r="S3" s="18"/>
    </row>
    <row r="4" spans="1:19" s="14" customFormat="1" x14ac:dyDescent="0.25">
      <c r="A4" s="19" t="s">
        <v>3</v>
      </c>
      <c r="B4" s="14">
        <v>1510105</v>
      </c>
      <c r="C4" s="14">
        <v>0</v>
      </c>
      <c r="E4" s="15"/>
      <c r="F4" s="20">
        <v>2</v>
      </c>
      <c r="G4" s="21">
        <v>2</v>
      </c>
      <c r="H4" s="21">
        <v>8</v>
      </c>
      <c r="I4" s="21">
        <v>0</v>
      </c>
      <c r="J4" s="21">
        <v>0</v>
      </c>
      <c r="K4" s="21">
        <v>2</v>
      </c>
      <c r="L4" s="21">
        <v>0</v>
      </c>
      <c r="M4" s="21">
        <v>4</v>
      </c>
      <c r="N4" s="21">
        <v>5</v>
      </c>
      <c r="Q4" s="18"/>
      <c r="R4" s="18"/>
      <c r="S4" s="18"/>
    </row>
    <row r="5" spans="1:19" s="14" customFormat="1" x14ac:dyDescent="0.25">
      <c r="A5" s="19" t="s">
        <v>3</v>
      </c>
      <c r="B5" s="14">
        <v>1510106</v>
      </c>
      <c r="C5" s="14">
        <v>0</v>
      </c>
      <c r="E5" s="15"/>
      <c r="F5" s="20">
        <f t="shared" ref="F5:F15" si="0">F4+1</f>
        <v>3</v>
      </c>
      <c r="G5" s="21">
        <v>2</v>
      </c>
      <c r="H5" s="21">
        <v>23</v>
      </c>
      <c r="I5" s="21">
        <v>1</v>
      </c>
      <c r="J5" s="21">
        <v>0</v>
      </c>
      <c r="K5" s="21">
        <v>0</v>
      </c>
      <c r="L5" s="21">
        <v>0</v>
      </c>
      <c r="M5" s="21">
        <v>2</v>
      </c>
      <c r="N5" s="21">
        <v>7</v>
      </c>
      <c r="P5" s="22"/>
      <c r="Q5" s="18"/>
      <c r="R5" s="18"/>
      <c r="S5" s="18"/>
    </row>
    <row r="6" spans="1:19" s="14" customFormat="1" x14ac:dyDescent="0.25">
      <c r="A6" s="19" t="s">
        <v>3</v>
      </c>
      <c r="B6" s="14">
        <v>1510179</v>
      </c>
      <c r="C6" s="14">
        <v>0</v>
      </c>
      <c r="E6" s="15"/>
      <c r="F6" s="20">
        <f t="shared" si="0"/>
        <v>4</v>
      </c>
      <c r="G6" s="21">
        <v>4</v>
      </c>
      <c r="H6" s="21">
        <v>21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8</v>
      </c>
      <c r="Q6" s="18"/>
      <c r="R6" s="18"/>
      <c r="S6" s="18"/>
    </row>
    <row r="7" spans="1:19" s="14" customFormat="1" x14ac:dyDescent="0.25">
      <c r="A7" s="19" t="s">
        <v>3</v>
      </c>
      <c r="B7" s="14">
        <v>1510232</v>
      </c>
      <c r="C7" s="14">
        <v>0</v>
      </c>
      <c r="E7" s="15"/>
      <c r="F7" s="20">
        <f t="shared" si="0"/>
        <v>5</v>
      </c>
      <c r="G7" s="21">
        <v>3</v>
      </c>
      <c r="H7" s="21">
        <v>18</v>
      </c>
      <c r="I7" s="21">
        <v>0</v>
      </c>
      <c r="J7" s="21">
        <v>0</v>
      </c>
      <c r="K7" s="21">
        <v>0</v>
      </c>
      <c r="L7" s="21">
        <v>0</v>
      </c>
      <c r="M7" s="21">
        <v>1</v>
      </c>
      <c r="N7" s="21">
        <v>2</v>
      </c>
      <c r="Q7" s="18"/>
      <c r="R7" s="18"/>
      <c r="S7" s="18"/>
    </row>
    <row r="8" spans="1:19" s="14" customFormat="1" x14ac:dyDescent="0.25">
      <c r="A8" s="19" t="s">
        <v>3</v>
      </c>
      <c r="B8" s="14">
        <v>1515568</v>
      </c>
      <c r="C8" s="14">
        <v>2</v>
      </c>
      <c r="E8" s="15"/>
      <c r="F8" s="20">
        <f t="shared" si="0"/>
        <v>6</v>
      </c>
      <c r="G8" s="21">
        <v>4</v>
      </c>
      <c r="H8" s="21">
        <v>22</v>
      </c>
      <c r="I8" s="21">
        <v>3</v>
      </c>
      <c r="J8" s="21">
        <v>3</v>
      </c>
      <c r="K8" s="21">
        <v>0</v>
      </c>
      <c r="L8" s="21">
        <v>0</v>
      </c>
      <c r="M8" s="21">
        <v>0</v>
      </c>
      <c r="N8" s="21">
        <v>6</v>
      </c>
      <c r="Q8" s="18"/>
      <c r="R8" s="18"/>
      <c r="S8" s="18"/>
    </row>
    <row r="9" spans="1:19" s="14" customFormat="1" x14ac:dyDescent="0.25">
      <c r="A9" s="19" t="s">
        <v>3</v>
      </c>
      <c r="B9" s="14">
        <v>1515568</v>
      </c>
      <c r="C9" s="14">
        <v>2</v>
      </c>
      <c r="E9" s="15"/>
      <c r="F9" s="20">
        <f t="shared" si="0"/>
        <v>7</v>
      </c>
      <c r="G9" s="21">
        <v>1</v>
      </c>
      <c r="H9" s="21">
        <v>21</v>
      </c>
      <c r="I9" s="21">
        <v>1</v>
      </c>
      <c r="J9" s="21">
        <v>0</v>
      </c>
      <c r="K9" s="21">
        <v>0</v>
      </c>
      <c r="L9" s="21">
        <v>1</v>
      </c>
      <c r="M9" s="21">
        <v>0</v>
      </c>
      <c r="N9" s="21">
        <v>4</v>
      </c>
      <c r="Q9" s="18"/>
      <c r="R9" s="18"/>
      <c r="S9" s="18"/>
    </row>
    <row r="10" spans="1:19" s="14" customFormat="1" x14ac:dyDescent="0.25">
      <c r="A10" s="19" t="s">
        <v>3</v>
      </c>
      <c r="B10" s="14">
        <v>1515568</v>
      </c>
      <c r="C10" s="14">
        <v>3</v>
      </c>
      <c r="E10" s="15"/>
      <c r="F10" s="20">
        <f t="shared" si="0"/>
        <v>8</v>
      </c>
      <c r="G10" s="21">
        <v>1</v>
      </c>
      <c r="H10" s="21">
        <v>16</v>
      </c>
      <c r="I10" s="21">
        <v>2</v>
      </c>
      <c r="J10" s="21">
        <v>3</v>
      </c>
      <c r="K10" s="21">
        <v>0</v>
      </c>
      <c r="L10" s="21">
        <v>0</v>
      </c>
      <c r="M10" s="21">
        <v>0</v>
      </c>
      <c r="N10" s="21">
        <v>4</v>
      </c>
      <c r="P10" s="23"/>
      <c r="Q10" s="18"/>
      <c r="R10" s="18"/>
      <c r="S10" s="18"/>
    </row>
    <row r="11" spans="1:19" s="14" customFormat="1" x14ac:dyDescent="0.25">
      <c r="A11" s="19" t="s">
        <v>3</v>
      </c>
      <c r="B11" s="14">
        <v>1517270</v>
      </c>
      <c r="C11" s="14">
        <v>1</v>
      </c>
      <c r="E11" s="15"/>
      <c r="F11" s="20">
        <f t="shared" si="0"/>
        <v>9</v>
      </c>
      <c r="G11" s="21">
        <v>1</v>
      </c>
      <c r="H11" s="21">
        <v>15</v>
      </c>
      <c r="I11" s="21">
        <v>1</v>
      </c>
      <c r="J11" s="21">
        <v>3</v>
      </c>
      <c r="K11" s="21">
        <v>0</v>
      </c>
      <c r="L11" s="21">
        <v>0</v>
      </c>
      <c r="M11" s="21">
        <v>0</v>
      </c>
      <c r="N11" s="21">
        <v>2</v>
      </c>
      <c r="Q11" s="18"/>
      <c r="R11" s="18"/>
      <c r="S11" s="18"/>
    </row>
    <row r="12" spans="1:19" s="14" customFormat="1" x14ac:dyDescent="0.25">
      <c r="A12" s="19" t="s">
        <v>3</v>
      </c>
      <c r="B12" s="14">
        <v>1517270</v>
      </c>
      <c r="C12" s="14">
        <v>1</v>
      </c>
      <c r="E12" s="15"/>
      <c r="F12" s="20">
        <f t="shared" si="0"/>
        <v>10</v>
      </c>
      <c r="G12" s="21">
        <v>0</v>
      </c>
      <c r="H12" s="21">
        <v>13</v>
      </c>
      <c r="I12" s="21">
        <v>2</v>
      </c>
      <c r="J12" s="21">
        <v>1</v>
      </c>
      <c r="K12" s="21">
        <v>0</v>
      </c>
      <c r="L12" s="21">
        <v>0</v>
      </c>
      <c r="M12" s="21">
        <v>0</v>
      </c>
      <c r="N12" s="21">
        <v>0</v>
      </c>
      <c r="Q12" s="18"/>
      <c r="R12" s="18"/>
      <c r="S12" s="18"/>
    </row>
    <row r="13" spans="1:19" s="14" customFormat="1" x14ac:dyDescent="0.25">
      <c r="A13" s="19" t="s">
        <v>3</v>
      </c>
      <c r="B13" s="14">
        <v>1517271</v>
      </c>
      <c r="C13" s="14">
        <v>3</v>
      </c>
      <c r="E13" s="15"/>
      <c r="F13" s="20">
        <f t="shared" si="0"/>
        <v>11</v>
      </c>
      <c r="G13" s="21">
        <v>1</v>
      </c>
      <c r="H13" s="21">
        <v>9</v>
      </c>
      <c r="I13" s="21">
        <v>1</v>
      </c>
      <c r="J13" s="21">
        <v>0</v>
      </c>
      <c r="K13" s="21">
        <v>0</v>
      </c>
      <c r="L13" s="21">
        <v>0</v>
      </c>
      <c r="M13" s="21">
        <v>0</v>
      </c>
      <c r="N13" s="21">
        <v>4</v>
      </c>
      <c r="Q13" s="18"/>
      <c r="R13" s="18"/>
      <c r="S13" s="18"/>
    </row>
    <row r="14" spans="1:19" s="14" customFormat="1" ht="12.75" customHeight="1" x14ac:dyDescent="0.25">
      <c r="A14" s="19" t="s">
        <v>12</v>
      </c>
      <c r="B14" s="14">
        <v>1510104</v>
      </c>
      <c r="C14" s="14">
        <v>0</v>
      </c>
      <c r="E14" s="15"/>
      <c r="F14" s="20">
        <f t="shared" si="0"/>
        <v>12</v>
      </c>
      <c r="G14" s="21">
        <v>0</v>
      </c>
      <c r="H14" s="21">
        <v>11</v>
      </c>
      <c r="I14" s="21">
        <v>2</v>
      </c>
      <c r="J14" s="21">
        <v>1</v>
      </c>
      <c r="K14" s="21">
        <v>0</v>
      </c>
      <c r="L14" s="21">
        <v>0</v>
      </c>
      <c r="M14" s="21">
        <v>0</v>
      </c>
      <c r="N14" s="21">
        <v>5</v>
      </c>
      <c r="Q14" s="18"/>
      <c r="R14" s="18"/>
      <c r="S14" s="18"/>
    </row>
    <row r="15" spans="1:19" s="14" customFormat="1" x14ac:dyDescent="0.25">
      <c r="A15" s="19" t="s">
        <v>12</v>
      </c>
      <c r="B15" s="14">
        <v>1510105</v>
      </c>
      <c r="C15" s="14">
        <v>2</v>
      </c>
      <c r="E15" s="15"/>
      <c r="F15" s="20">
        <f t="shared" si="0"/>
        <v>13</v>
      </c>
      <c r="G15" s="21">
        <v>0</v>
      </c>
      <c r="H15" s="21">
        <v>2</v>
      </c>
      <c r="I15" s="21">
        <v>2</v>
      </c>
      <c r="J15" s="21">
        <v>0</v>
      </c>
      <c r="K15" s="21">
        <v>0</v>
      </c>
      <c r="L15" s="21">
        <v>0</v>
      </c>
      <c r="M15" s="21">
        <v>3</v>
      </c>
      <c r="N15" s="21">
        <v>0</v>
      </c>
      <c r="Q15" s="18"/>
      <c r="R15" s="18"/>
      <c r="S15" s="18"/>
    </row>
    <row r="16" spans="1:19" s="14" customFormat="1" x14ac:dyDescent="0.25">
      <c r="A16" s="19" t="s">
        <v>12</v>
      </c>
      <c r="B16" s="14">
        <v>1510106</v>
      </c>
      <c r="C16" s="14">
        <v>1</v>
      </c>
      <c r="E16" s="15"/>
      <c r="F16" s="24"/>
      <c r="G16" s="24"/>
      <c r="H16" s="24"/>
      <c r="I16" s="24"/>
      <c r="J16" s="24"/>
      <c r="K16" s="24"/>
      <c r="L16" s="24"/>
      <c r="M16" s="24"/>
      <c r="N16" s="24"/>
      <c r="Q16" s="18"/>
      <c r="R16" s="18"/>
      <c r="S16" s="18"/>
    </row>
    <row r="17" spans="1:19" s="14" customFormat="1" x14ac:dyDescent="0.3">
      <c r="A17" s="19" t="s">
        <v>12</v>
      </c>
      <c r="B17" s="14">
        <v>1510232</v>
      </c>
      <c r="C17" s="14">
        <v>0</v>
      </c>
      <c r="E17" s="15"/>
      <c r="Q17" s="18"/>
      <c r="R17" s="18"/>
      <c r="S17" s="18"/>
    </row>
    <row r="18" spans="1:19" s="14" customFormat="1" x14ac:dyDescent="0.3">
      <c r="A18" s="19" t="s">
        <v>12</v>
      </c>
      <c r="B18" s="14">
        <v>1515568</v>
      </c>
      <c r="C18" s="14">
        <v>1</v>
      </c>
      <c r="E18" s="15"/>
      <c r="Q18" s="18"/>
      <c r="R18" s="18"/>
      <c r="S18" s="18"/>
    </row>
    <row r="19" spans="1:19" s="14" customFormat="1" x14ac:dyDescent="0.3">
      <c r="A19" s="19" t="s">
        <v>12</v>
      </c>
      <c r="B19" s="14">
        <v>1515568</v>
      </c>
      <c r="C19" s="14">
        <v>2</v>
      </c>
      <c r="E19" s="15"/>
      <c r="Q19" s="18"/>
      <c r="R19" s="18"/>
      <c r="S19" s="18"/>
    </row>
    <row r="20" spans="1:19" s="14" customFormat="1" x14ac:dyDescent="0.3">
      <c r="A20" s="19" t="s">
        <v>12</v>
      </c>
      <c r="B20" s="14">
        <v>1515568</v>
      </c>
      <c r="C20" s="14">
        <v>2</v>
      </c>
      <c r="E20" s="15"/>
      <c r="Q20" s="18"/>
      <c r="R20" s="18"/>
      <c r="S20" s="18"/>
    </row>
    <row r="21" spans="1:19" s="14" customFormat="1" x14ac:dyDescent="0.3">
      <c r="A21" s="19" t="s">
        <v>12</v>
      </c>
      <c r="B21" s="14">
        <v>1515568</v>
      </c>
      <c r="C21" s="14">
        <v>4</v>
      </c>
      <c r="E21" s="15"/>
      <c r="Q21" s="18"/>
      <c r="R21" s="18"/>
      <c r="S21" s="18"/>
    </row>
    <row r="22" spans="1:19" s="14" customFormat="1" x14ac:dyDescent="0.3">
      <c r="A22" s="19" t="s">
        <v>12</v>
      </c>
      <c r="B22" s="14">
        <v>1515568</v>
      </c>
      <c r="C22" s="14">
        <v>4</v>
      </c>
      <c r="E22" s="15"/>
      <c r="Q22" s="18"/>
      <c r="R22" s="18"/>
      <c r="S22" s="18"/>
    </row>
    <row r="23" spans="1:19" s="14" customFormat="1" x14ac:dyDescent="0.3">
      <c r="A23" s="19" t="s">
        <v>12</v>
      </c>
      <c r="B23" s="14">
        <v>1517270</v>
      </c>
      <c r="C23" s="14">
        <v>0</v>
      </c>
      <c r="E23" s="15"/>
      <c r="Q23" s="18"/>
      <c r="R23" s="18"/>
      <c r="S23" s="18"/>
    </row>
    <row r="24" spans="1:19" s="14" customFormat="1" x14ac:dyDescent="0.3">
      <c r="A24" s="19" t="s">
        <v>12</v>
      </c>
      <c r="B24" s="14">
        <v>1517271</v>
      </c>
      <c r="C24" s="14">
        <v>0</v>
      </c>
      <c r="E24" s="15"/>
      <c r="Q24" s="18"/>
      <c r="R24" s="18"/>
      <c r="S24" s="18"/>
    </row>
    <row r="25" spans="1:19" s="14" customFormat="1" x14ac:dyDescent="0.3">
      <c r="A25" s="19" t="s">
        <v>13</v>
      </c>
      <c r="B25" s="14">
        <v>1510104</v>
      </c>
      <c r="C25" s="14">
        <v>1</v>
      </c>
      <c r="E25" s="15"/>
      <c r="Q25" s="18"/>
      <c r="R25" s="18"/>
      <c r="S25" s="18"/>
    </row>
    <row r="26" spans="1:19" s="14" customFormat="1" x14ac:dyDescent="0.3">
      <c r="A26" s="19" t="s">
        <v>13</v>
      </c>
      <c r="B26" s="14">
        <v>1510105</v>
      </c>
      <c r="C26" s="14">
        <v>1</v>
      </c>
      <c r="E26" s="15"/>
      <c r="Q26" s="18"/>
      <c r="R26" s="18"/>
      <c r="S26" s="18"/>
    </row>
    <row r="27" spans="1:19" s="14" customFormat="1" x14ac:dyDescent="0.3">
      <c r="A27" s="19" t="s">
        <v>13</v>
      </c>
      <c r="B27" s="14">
        <v>1510106</v>
      </c>
      <c r="C27" s="14">
        <v>0</v>
      </c>
      <c r="E27" s="15"/>
      <c r="Q27" s="18"/>
      <c r="R27" s="18"/>
      <c r="S27" s="18"/>
    </row>
    <row r="28" spans="1:19" s="14" customFormat="1" x14ac:dyDescent="0.3">
      <c r="A28" s="19" t="s">
        <v>13</v>
      </c>
      <c r="B28" s="14">
        <v>1510179</v>
      </c>
      <c r="C28" s="14">
        <v>0</v>
      </c>
      <c r="Q28" s="18"/>
      <c r="R28" s="18"/>
      <c r="S28" s="18"/>
    </row>
    <row r="29" spans="1:19" s="14" customFormat="1" ht="13.8" customHeight="1" x14ac:dyDescent="0.3">
      <c r="A29" s="19" t="s">
        <v>13</v>
      </c>
      <c r="B29" s="14">
        <v>1510232</v>
      </c>
      <c r="C29" s="14">
        <v>0</v>
      </c>
      <c r="Q29" s="18"/>
      <c r="R29" s="18"/>
      <c r="S29" s="18"/>
    </row>
    <row r="30" spans="1:19" s="14" customFormat="1" x14ac:dyDescent="0.3">
      <c r="A30" s="19" t="s">
        <v>13</v>
      </c>
      <c r="B30" s="14">
        <v>1515568</v>
      </c>
      <c r="C30" s="14">
        <v>1</v>
      </c>
      <c r="Q30" s="18"/>
      <c r="R30" s="18"/>
      <c r="S30" s="18"/>
    </row>
    <row r="31" spans="1:19" s="14" customFormat="1" x14ac:dyDescent="0.3">
      <c r="A31" s="19" t="s">
        <v>13</v>
      </c>
      <c r="B31" s="14">
        <v>1515568</v>
      </c>
      <c r="C31" s="14">
        <v>2</v>
      </c>
      <c r="Q31" s="18"/>
      <c r="R31" s="18"/>
      <c r="S31" s="18"/>
    </row>
    <row r="32" spans="1:19" s="14" customFormat="1" x14ac:dyDescent="0.3">
      <c r="A32" s="19" t="s">
        <v>13</v>
      </c>
      <c r="B32" s="14">
        <v>1515568</v>
      </c>
      <c r="C32" s="14">
        <v>2</v>
      </c>
      <c r="Q32" s="18"/>
      <c r="R32" s="18"/>
      <c r="S32" s="18"/>
    </row>
    <row r="33" spans="1:19" s="14" customFormat="1" x14ac:dyDescent="0.3">
      <c r="A33" s="19" t="s">
        <v>13</v>
      </c>
      <c r="B33" s="14">
        <v>1515568</v>
      </c>
      <c r="C33" s="14">
        <v>4</v>
      </c>
      <c r="Q33" s="18"/>
      <c r="R33" s="18"/>
      <c r="S33" s="18"/>
    </row>
    <row r="34" spans="1:19" s="14" customFormat="1" x14ac:dyDescent="0.3">
      <c r="A34" s="19" t="s">
        <v>13</v>
      </c>
      <c r="B34" s="14">
        <v>1517270</v>
      </c>
      <c r="C34" s="14">
        <v>0</v>
      </c>
      <c r="Q34" s="18"/>
      <c r="R34" s="18"/>
      <c r="S34" s="18"/>
    </row>
    <row r="35" spans="1:19" s="14" customFormat="1" x14ac:dyDescent="0.3">
      <c r="A35" s="19" t="s">
        <v>13</v>
      </c>
      <c r="B35" s="14">
        <v>1517271</v>
      </c>
      <c r="C35" s="14">
        <v>1</v>
      </c>
      <c r="Q35" s="18"/>
      <c r="R35" s="18"/>
      <c r="S35" s="18"/>
    </row>
    <row r="36" spans="1:19" s="14" customFormat="1" x14ac:dyDescent="0.3">
      <c r="A36" s="19" t="s">
        <v>13</v>
      </c>
      <c r="B36" s="14">
        <v>1517271</v>
      </c>
      <c r="C36" s="14">
        <v>1</v>
      </c>
      <c r="Q36" s="18"/>
      <c r="R36" s="18"/>
      <c r="S36" s="18"/>
    </row>
    <row r="37" spans="1:19" s="14" customFormat="1" x14ac:dyDescent="0.3">
      <c r="A37" s="19" t="s">
        <v>13</v>
      </c>
      <c r="B37" s="14">
        <v>1517271</v>
      </c>
      <c r="C37" s="14">
        <v>2</v>
      </c>
      <c r="Q37" s="18"/>
      <c r="R37" s="18"/>
      <c r="S37" s="18"/>
    </row>
    <row r="38" spans="1:19" s="14" customFormat="1" x14ac:dyDescent="0.3">
      <c r="A38" s="19" t="s">
        <v>14</v>
      </c>
      <c r="B38" s="14">
        <v>1510104</v>
      </c>
      <c r="C38" s="14">
        <v>0</v>
      </c>
      <c r="Q38" s="18"/>
      <c r="R38" s="18"/>
      <c r="S38" s="18"/>
    </row>
    <row r="39" spans="1:19" s="14" customFormat="1" x14ac:dyDescent="0.3">
      <c r="A39" s="19" t="s">
        <v>14</v>
      </c>
      <c r="B39" s="14">
        <v>1510105</v>
      </c>
      <c r="C39" s="14">
        <v>1</v>
      </c>
      <c r="Q39" s="18"/>
      <c r="R39" s="18"/>
      <c r="S39" s="18"/>
    </row>
    <row r="40" spans="1:19" s="14" customFormat="1" x14ac:dyDescent="0.3">
      <c r="A40" s="19" t="s">
        <v>14</v>
      </c>
      <c r="B40" s="14">
        <v>1510105</v>
      </c>
      <c r="C40" s="14">
        <v>1</v>
      </c>
      <c r="Q40" s="18"/>
      <c r="R40" s="18"/>
      <c r="S40" s="18"/>
    </row>
    <row r="41" spans="1:19" s="14" customFormat="1" x14ac:dyDescent="0.3">
      <c r="A41" s="19" t="s">
        <v>14</v>
      </c>
      <c r="B41" s="14">
        <v>1510106</v>
      </c>
      <c r="C41" s="14">
        <v>1</v>
      </c>
      <c r="Q41" s="18"/>
      <c r="R41" s="18"/>
      <c r="S41" s="18"/>
    </row>
    <row r="42" spans="1:19" s="14" customFormat="1" x14ac:dyDescent="0.3">
      <c r="A42" s="19" t="s">
        <v>14</v>
      </c>
      <c r="B42" s="14">
        <v>1510179</v>
      </c>
      <c r="C42" s="14">
        <v>0</v>
      </c>
      <c r="Q42" s="18"/>
      <c r="R42" s="18"/>
      <c r="S42" s="18"/>
    </row>
    <row r="43" spans="1:19" s="14" customFormat="1" x14ac:dyDescent="0.3">
      <c r="A43" s="19" t="s">
        <v>14</v>
      </c>
      <c r="B43" s="14">
        <v>1510232</v>
      </c>
      <c r="C43" s="14">
        <v>0</v>
      </c>
      <c r="Q43" s="18"/>
      <c r="R43" s="18"/>
      <c r="S43" s="18"/>
    </row>
    <row r="44" spans="1:19" s="14" customFormat="1" x14ac:dyDescent="0.3">
      <c r="A44" s="19" t="s">
        <v>14</v>
      </c>
      <c r="B44" s="14">
        <v>1515568</v>
      </c>
      <c r="C44" s="14">
        <v>1</v>
      </c>
      <c r="Q44" s="18"/>
      <c r="R44" s="18"/>
      <c r="S44" s="18"/>
    </row>
    <row r="45" spans="1:19" s="14" customFormat="1" x14ac:dyDescent="0.3">
      <c r="A45" s="19" t="s">
        <v>14</v>
      </c>
      <c r="B45" s="14">
        <v>1515568</v>
      </c>
      <c r="C45" s="14">
        <v>1</v>
      </c>
      <c r="Q45" s="18"/>
      <c r="R45" s="18"/>
      <c r="S45" s="18"/>
    </row>
    <row r="46" spans="1:19" s="14" customFormat="1" ht="13.8" customHeight="1" x14ac:dyDescent="0.3">
      <c r="A46" s="19" t="s">
        <v>14</v>
      </c>
      <c r="B46" s="14">
        <v>1515568</v>
      </c>
      <c r="C46" s="14">
        <v>1</v>
      </c>
      <c r="Q46" s="18"/>
      <c r="R46" s="18"/>
      <c r="S46" s="18"/>
    </row>
    <row r="47" spans="1:19" s="14" customFormat="1" x14ac:dyDescent="0.3">
      <c r="A47" s="19" t="s">
        <v>14</v>
      </c>
      <c r="B47" s="14">
        <v>1515568</v>
      </c>
      <c r="C47" s="14">
        <v>2</v>
      </c>
      <c r="Q47" s="18"/>
      <c r="R47" s="18"/>
      <c r="S47" s="18"/>
    </row>
    <row r="48" spans="1:19" s="14" customFormat="1" x14ac:dyDescent="0.3">
      <c r="A48" s="19" t="s">
        <v>14</v>
      </c>
      <c r="B48" s="14">
        <v>1515568</v>
      </c>
      <c r="C48" s="14">
        <v>6</v>
      </c>
      <c r="Q48" s="18"/>
      <c r="R48" s="18"/>
      <c r="S48" s="18"/>
    </row>
    <row r="49" spans="1:19" s="14" customFormat="1" x14ac:dyDescent="0.3">
      <c r="A49" s="19" t="s">
        <v>14</v>
      </c>
      <c r="B49" s="14">
        <v>1517270</v>
      </c>
      <c r="C49" s="14">
        <v>0</v>
      </c>
      <c r="Q49" s="18"/>
      <c r="R49" s="18"/>
      <c r="S49" s="18"/>
    </row>
    <row r="50" spans="1:19" s="14" customFormat="1" x14ac:dyDescent="0.3">
      <c r="A50" s="19" t="s">
        <v>14</v>
      </c>
      <c r="B50" s="14">
        <v>1517271</v>
      </c>
      <c r="C50" s="14">
        <v>1</v>
      </c>
      <c r="Q50" s="18"/>
      <c r="R50" s="18"/>
      <c r="S50" s="18"/>
    </row>
    <row r="51" spans="1:19" s="14" customFormat="1" x14ac:dyDescent="0.3">
      <c r="A51" s="19" t="s">
        <v>14</v>
      </c>
      <c r="B51" s="14">
        <v>1517271</v>
      </c>
      <c r="C51" s="14">
        <v>1</v>
      </c>
      <c r="Q51" s="18"/>
      <c r="R51" s="18"/>
      <c r="S51" s="18"/>
    </row>
    <row r="52" spans="1:19" s="14" customFormat="1" x14ac:dyDescent="0.3">
      <c r="A52" s="19" t="s">
        <v>14</v>
      </c>
      <c r="B52" s="14">
        <v>1517271</v>
      </c>
      <c r="C52" s="14">
        <v>3</v>
      </c>
      <c r="Q52" s="18"/>
      <c r="R52" s="18"/>
      <c r="S52" s="18"/>
    </row>
    <row r="53" spans="1:19" s="14" customFormat="1" x14ac:dyDescent="0.3">
      <c r="A53" s="19" t="s">
        <v>15</v>
      </c>
      <c r="B53" s="14">
        <v>1510104</v>
      </c>
      <c r="C53" s="14">
        <v>0</v>
      </c>
      <c r="Q53" s="18"/>
      <c r="R53" s="18"/>
      <c r="S53" s="18"/>
    </row>
    <row r="54" spans="1:19" s="14" customFormat="1" x14ac:dyDescent="0.3">
      <c r="A54" s="19" t="s">
        <v>15</v>
      </c>
      <c r="B54" s="14">
        <v>1510105</v>
      </c>
      <c r="C54" s="14">
        <v>2</v>
      </c>
      <c r="Q54" s="18"/>
      <c r="R54" s="18"/>
      <c r="S54" s="18"/>
    </row>
    <row r="55" spans="1:19" s="14" customFormat="1" x14ac:dyDescent="0.3">
      <c r="A55" s="19" t="s">
        <v>15</v>
      </c>
      <c r="B55" s="14">
        <v>1510106</v>
      </c>
      <c r="C55" s="14">
        <v>0</v>
      </c>
      <c r="Q55" s="18"/>
      <c r="R55" s="18"/>
      <c r="S55" s="18"/>
    </row>
    <row r="56" spans="1:19" s="14" customFormat="1" x14ac:dyDescent="0.3">
      <c r="A56" s="19" t="s">
        <v>15</v>
      </c>
      <c r="B56" s="14">
        <v>1510179</v>
      </c>
      <c r="C56" s="14">
        <v>0</v>
      </c>
      <c r="Q56" s="18"/>
      <c r="R56" s="18"/>
      <c r="S56" s="18"/>
    </row>
    <row r="57" spans="1:19" s="14" customFormat="1" x14ac:dyDescent="0.3">
      <c r="A57" s="19" t="s">
        <v>15</v>
      </c>
      <c r="B57" s="14">
        <v>1510232</v>
      </c>
      <c r="C57" s="14">
        <v>0</v>
      </c>
      <c r="G57" s="25"/>
      <c r="Q57" s="18"/>
      <c r="R57" s="18"/>
      <c r="S57" s="18"/>
    </row>
    <row r="58" spans="1:19" s="14" customFormat="1" x14ac:dyDescent="0.3">
      <c r="A58" s="19" t="s">
        <v>15</v>
      </c>
      <c r="B58" s="14">
        <v>1515568</v>
      </c>
      <c r="C58" s="14">
        <v>1</v>
      </c>
      <c r="Q58" s="18"/>
      <c r="R58" s="18"/>
      <c r="S58" s="18"/>
    </row>
    <row r="59" spans="1:19" s="14" customFormat="1" x14ac:dyDescent="0.3">
      <c r="A59" s="19" t="s">
        <v>15</v>
      </c>
      <c r="B59" s="14">
        <v>1515568</v>
      </c>
      <c r="C59" s="14">
        <v>1</v>
      </c>
      <c r="E59" s="15"/>
      <c r="Q59" s="18"/>
      <c r="R59" s="18"/>
      <c r="S59" s="18"/>
    </row>
    <row r="60" spans="1:19" s="14" customFormat="1" x14ac:dyDescent="0.3">
      <c r="A60" s="19" t="s">
        <v>15</v>
      </c>
      <c r="B60" s="14">
        <v>1517270</v>
      </c>
      <c r="C60" s="14">
        <v>3</v>
      </c>
      <c r="E60" s="15"/>
      <c r="Q60" s="18"/>
      <c r="R60" s="18"/>
      <c r="S60" s="18"/>
    </row>
    <row r="61" spans="1:19" s="14" customFormat="1" x14ac:dyDescent="0.3">
      <c r="A61" s="19" t="s">
        <v>15</v>
      </c>
      <c r="B61" s="14">
        <v>1517271</v>
      </c>
      <c r="C61" s="14">
        <v>0</v>
      </c>
      <c r="E61" s="15"/>
      <c r="Q61" s="18"/>
      <c r="R61" s="18"/>
      <c r="S61" s="18"/>
    </row>
    <row r="62" spans="1:19" s="14" customFormat="1" ht="13.8" customHeight="1" x14ac:dyDescent="0.3">
      <c r="A62" s="19" t="s">
        <v>4</v>
      </c>
      <c r="B62" s="14">
        <v>1510104</v>
      </c>
      <c r="C62" s="14">
        <v>2</v>
      </c>
      <c r="E62" s="15"/>
      <c r="Q62" s="18"/>
      <c r="R62" s="18"/>
      <c r="S62" s="18"/>
    </row>
    <row r="63" spans="1:19" s="14" customFormat="1" x14ac:dyDescent="0.3">
      <c r="A63" s="19" t="s">
        <v>4</v>
      </c>
      <c r="B63" s="14">
        <v>1510105</v>
      </c>
      <c r="C63" s="14">
        <v>0</v>
      </c>
      <c r="E63" s="15"/>
      <c r="Q63" s="18"/>
      <c r="R63" s="18"/>
      <c r="S63" s="18"/>
    </row>
    <row r="64" spans="1:19" s="14" customFormat="1" x14ac:dyDescent="0.3">
      <c r="A64" s="19" t="s">
        <v>4</v>
      </c>
      <c r="B64" s="14">
        <v>1510106</v>
      </c>
      <c r="C64" s="14">
        <v>0</v>
      </c>
      <c r="E64" s="15"/>
      <c r="Q64" s="18"/>
      <c r="R64" s="18"/>
      <c r="S64" s="18"/>
    </row>
    <row r="65" spans="1:19" s="14" customFormat="1" x14ac:dyDescent="0.3">
      <c r="A65" s="19" t="s">
        <v>4</v>
      </c>
      <c r="B65" s="14">
        <v>1510179</v>
      </c>
      <c r="C65" s="14">
        <v>1</v>
      </c>
      <c r="E65" s="15"/>
      <c r="Q65" s="18"/>
      <c r="R65" s="18"/>
      <c r="S65" s="18"/>
    </row>
    <row r="66" spans="1:19" s="14" customFormat="1" x14ac:dyDescent="0.3">
      <c r="A66" s="19" t="s">
        <v>4</v>
      </c>
      <c r="B66" s="14">
        <v>1510179</v>
      </c>
      <c r="C66" s="14">
        <v>1</v>
      </c>
      <c r="E66" s="15"/>
      <c r="Q66" s="18"/>
      <c r="R66" s="18"/>
      <c r="S66" s="18"/>
    </row>
    <row r="67" spans="1:19" s="14" customFormat="1" x14ac:dyDescent="0.3">
      <c r="A67" s="19" t="s">
        <v>4</v>
      </c>
      <c r="B67" s="14">
        <v>1510232</v>
      </c>
      <c r="C67" s="14">
        <v>0</v>
      </c>
      <c r="E67" s="15"/>
      <c r="Q67" s="18"/>
      <c r="R67" s="18"/>
      <c r="S67" s="18"/>
    </row>
    <row r="68" spans="1:19" s="14" customFormat="1" x14ac:dyDescent="0.3">
      <c r="A68" s="19" t="s">
        <v>4</v>
      </c>
      <c r="B68" s="14">
        <v>1515568</v>
      </c>
      <c r="C68" s="14">
        <v>2</v>
      </c>
      <c r="E68" s="15"/>
      <c r="Q68" s="18"/>
      <c r="R68" s="18"/>
      <c r="S68" s="18"/>
    </row>
    <row r="69" spans="1:19" s="14" customFormat="1" x14ac:dyDescent="0.3">
      <c r="A69" s="19" t="s">
        <v>4</v>
      </c>
      <c r="B69" s="14">
        <v>1515568</v>
      </c>
      <c r="C69" s="14">
        <v>3</v>
      </c>
      <c r="E69" s="15"/>
      <c r="Q69" s="18"/>
      <c r="R69" s="18"/>
      <c r="S69" s="18"/>
    </row>
    <row r="70" spans="1:19" s="14" customFormat="1" x14ac:dyDescent="0.3">
      <c r="A70" s="19" t="s">
        <v>4</v>
      </c>
      <c r="B70" s="14">
        <v>1515568</v>
      </c>
      <c r="C70" s="14">
        <v>3</v>
      </c>
      <c r="E70" s="15"/>
      <c r="Q70" s="18"/>
      <c r="R70" s="18"/>
      <c r="S70" s="18"/>
    </row>
    <row r="71" spans="1:19" s="14" customFormat="1" x14ac:dyDescent="0.3">
      <c r="A71" s="19" t="s">
        <v>4</v>
      </c>
      <c r="B71" s="14">
        <v>1517270</v>
      </c>
      <c r="C71" s="14">
        <v>1</v>
      </c>
      <c r="E71" s="15"/>
      <c r="Q71" s="18"/>
      <c r="R71" s="18"/>
      <c r="S71" s="18"/>
    </row>
    <row r="72" spans="1:19" s="14" customFormat="1" x14ac:dyDescent="0.3">
      <c r="A72" s="19" t="s">
        <v>4</v>
      </c>
      <c r="B72" s="14">
        <v>1517270</v>
      </c>
      <c r="C72" s="14">
        <v>1</v>
      </c>
      <c r="E72" s="15"/>
      <c r="Q72" s="18"/>
      <c r="R72" s="18"/>
      <c r="S72" s="18"/>
    </row>
    <row r="73" spans="1:19" s="14" customFormat="1" x14ac:dyDescent="0.3">
      <c r="A73" s="19" t="s">
        <v>4</v>
      </c>
      <c r="B73" s="14">
        <v>1517270</v>
      </c>
      <c r="C73" s="14">
        <v>1</v>
      </c>
      <c r="E73" s="15"/>
      <c r="Q73" s="18"/>
      <c r="R73" s="18"/>
      <c r="S73" s="18"/>
    </row>
    <row r="74" spans="1:19" s="14" customFormat="1" x14ac:dyDescent="0.3">
      <c r="A74" s="19" t="s">
        <v>4</v>
      </c>
      <c r="B74" s="14">
        <v>1517270</v>
      </c>
      <c r="C74" s="14">
        <v>1</v>
      </c>
      <c r="Q74" s="18"/>
      <c r="R74" s="18"/>
      <c r="S74" s="18"/>
    </row>
    <row r="75" spans="1:19" s="14" customFormat="1" x14ac:dyDescent="0.3">
      <c r="A75" s="19" t="s">
        <v>4</v>
      </c>
      <c r="B75" s="14">
        <v>1517271</v>
      </c>
      <c r="C75" s="14">
        <v>1</v>
      </c>
      <c r="G75" s="26"/>
      <c r="Q75" s="18"/>
      <c r="R75" s="18"/>
      <c r="S75" s="18"/>
    </row>
    <row r="76" spans="1:19" s="14" customFormat="1" ht="13.2" customHeight="1" x14ac:dyDescent="0.3">
      <c r="A76" s="19" t="s">
        <v>4</v>
      </c>
      <c r="B76" s="14">
        <v>1517271</v>
      </c>
      <c r="C76" s="14">
        <v>1</v>
      </c>
      <c r="Q76" s="18"/>
      <c r="R76" s="18"/>
      <c r="S76" s="18"/>
    </row>
    <row r="77" spans="1:19" s="14" customFormat="1" x14ac:dyDescent="0.3">
      <c r="A77" s="19" t="s">
        <v>4</v>
      </c>
      <c r="B77" s="14">
        <v>1517271</v>
      </c>
      <c r="C77" s="14">
        <v>3</v>
      </c>
      <c r="E77" s="15"/>
      <c r="Q77" s="18"/>
      <c r="R77" s="18"/>
      <c r="S77" s="18"/>
    </row>
    <row r="78" spans="1:19" s="14" customFormat="1" x14ac:dyDescent="0.3">
      <c r="A78" s="19" t="s">
        <v>5</v>
      </c>
      <c r="B78" s="14">
        <v>1510104</v>
      </c>
      <c r="C78" s="14">
        <v>1</v>
      </c>
      <c r="E78" s="15"/>
      <c r="Q78" s="18"/>
      <c r="R78" s="18"/>
      <c r="S78" s="18"/>
    </row>
    <row r="79" spans="1:19" s="14" customFormat="1" x14ac:dyDescent="0.3">
      <c r="A79" s="19" t="s">
        <v>5</v>
      </c>
      <c r="B79" s="14">
        <v>1510104</v>
      </c>
      <c r="C79" s="14">
        <v>1</v>
      </c>
      <c r="E79" s="15"/>
      <c r="Q79" s="18"/>
      <c r="R79" s="18"/>
      <c r="S79" s="18"/>
    </row>
    <row r="80" spans="1:19" s="14" customFormat="1" x14ac:dyDescent="0.3">
      <c r="A80" s="19" t="s">
        <v>5</v>
      </c>
      <c r="B80" s="14">
        <v>1510105</v>
      </c>
      <c r="C80" s="14">
        <v>1</v>
      </c>
      <c r="E80" s="15"/>
      <c r="Q80" s="18"/>
      <c r="R80" s="18"/>
      <c r="S80" s="18"/>
    </row>
    <row r="81" spans="1:19" s="14" customFormat="1" x14ac:dyDescent="0.3">
      <c r="A81" s="19" t="s">
        <v>5</v>
      </c>
      <c r="B81" s="14">
        <v>1510106</v>
      </c>
      <c r="C81" s="14">
        <v>0</v>
      </c>
      <c r="E81" s="15"/>
      <c r="Q81" s="18"/>
      <c r="R81" s="18"/>
      <c r="S81" s="18"/>
    </row>
    <row r="82" spans="1:19" s="14" customFormat="1" x14ac:dyDescent="0.3">
      <c r="A82" s="19" t="s">
        <v>5</v>
      </c>
      <c r="B82" s="14">
        <v>1510179</v>
      </c>
      <c r="C82" s="14">
        <v>0</v>
      </c>
      <c r="E82" s="15"/>
      <c r="F82" s="27"/>
      <c r="G82" s="27"/>
      <c r="H82" s="27"/>
      <c r="I82" s="27"/>
      <c r="J82" s="27"/>
      <c r="K82" s="27"/>
      <c r="L82" s="27"/>
      <c r="M82" s="27"/>
      <c r="Q82" s="18"/>
      <c r="R82" s="18"/>
      <c r="S82" s="18"/>
    </row>
    <row r="83" spans="1:19" s="14" customFormat="1" x14ac:dyDescent="0.3">
      <c r="A83" s="19" t="s">
        <v>5</v>
      </c>
      <c r="B83" s="14">
        <v>1510232</v>
      </c>
      <c r="C83" s="14">
        <v>0</v>
      </c>
      <c r="Q83" s="18"/>
      <c r="R83" s="18"/>
      <c r="S83" s="18"/>
    </row>
    <row r="84" spans="1:19" s="14" customFormat="1" x14ac:dyDescent="0.3">
      <c r="A84" s="19" t="s">
        <v>5</v>
      </c>
      <c r="B84" s="14">
        <v>1515568</v>
      </c>
      <c r="C84" s="14">
        <v>1</v>
      </c>
      <c r="E84" s="15"/>
      <c r="Q84" s="18"/>
      <c r="R84" s="18"/>
      <c r="S84" s="18"/>
    </row>
    <row r="85" spans="1:19" s="14" customFormat="1" x14ac:dyDescent="0.3">
      <c r="A85" s="19" t="s">
        <v>5</v>
      </c>
      <c r="B85" s="14">
        <v>1515568</v>
      </c>
      <c r="C85" s="14">
        <v>2</v>
      </c>
      <c r="E85" s="15"/>
      <c r="Q85" s="18"/>
      <c r="R85" s="18"/>
      <c r="S85" s="18"/>
    </row>
    <row r="86" spans="1:19" s="14" customFormat="1" x14ac:dyDescent="0.3">
      <c r="A86" s="19" t="s">
        <v>5</v>
      </c>
      <c r="B86" s="14">
        <v>1515568</v>
      </c>
      <c r="C86" s="14">
        <v>3</v>
      </c>
      <c r="E86" s="15"/>
      <c r="Q86" s="18"/>
      <c r="R86" s="18"/>
      <c r="S86" s="18"/>
    </row>
    <row r="87" spans="1:19" s="14" customFormat="1" x14ac:dyDescent="0.3">
      <c r="A87" s="19" t="s">
        <v>5</v>
      </c>
      <c r="B87" s="14">
        <v>1515568</v>
      </c>
      <c r="C87" s="14">
        <v>4</v>
      </c>
      <c r="E87" s="15"/>
      <c r="Q87" s="18"/>
      <c r="R87" s="18"/>
      <c r="S87" s="18"/>
    </row>
    <row r="88" spans="1:19" s="14" customFormat="1" x14ac:dyDescent="0.3">
      <c r="A88" s="19" t="s">
        <v>5</v>
      </c>
      <c r="B88" s="14">
        <v>1515568</v>
      </c>
      <c r="C88" s="14">
        <v>5</v>
      </c>
      <c r="E88" s="15"/>
      <c r="Q88" s="18"/>
      <c r="R88" s="18"/>
      <c r="S88" s="18"/>
    </row>
    <row r="89" spans="1:19" s="14" customFormat="1" x14ac:dyDescent="0.3">
      <c r="A89" s="19" t="s">
        <v>5</v>
      </c>
      <c r="B89" s="14">
        <v>1515568</v>
      </c>
      <c r="C89" s="14">
        <v>8</v>
      </c>
      <c r="E89" s="15"/>
      <c r="Q89" s="18"/>
      <c r="R89" s="18"/>
      <c r="S89" s="18"/>
    </row>
    <row r="90" spans="1:19" s="14" customFormat="1" x14ac:dyDescent="0.3">
      <c r="A90" s="19" t="s">
        <v>5</v>
      </c>
      <c r="B90" s="14">
        <v>1517270</v>
      </c>
      <c r="C90" s="14">
        <v>1</v>
      </c>
      <c r="E90" s="15"/>
      <c r="Q90" s="18"/>
      <c r="R90" s="18"/>
      <c r="S90" s="18"/>
    </row>
    <row r="91" spans="1:19" s="14" customFormat="1" x14ac:dyDescent="0.3">
      <c r="A91" s="19" t="s">
        <v>5</v>
      </c>
      <c r="B91" s="14">
        <v>1517270</v>
      </c>
      <c r="C91" s="14">
        <v>1</v>
      </c>
      <c r="E91" s="15"/>
      <c r="Q91" s="18"/>
      <c r="R91" s="18"/>
      <c r="S91" s="18"/>
    </row>
    <row r="92" spans="1:19" s="14" customFormat="1" x14ac:dyDescent="0.3">
      <c r="A92" s="19" t="s">
        <v>5</v>
      </c>
      <c r="B92" s="14">
        <v>1517271</v>
      </c>
      <c r="C92" s="14">
        <v>1</v>
      </c>
      <c r="E92" s="15"/>
      <c r="Q92" s="18"/>
      <c r="R92" s="18"/>
      <c r="S92" s="18"/>
    </row>
    <row r="93" spans="1:19" s="14" customFormat="1" ht="13.2" customHeight="1" x14ac:dyDescent="0.3">
      <c r="A93" s="19" t="s">
        <v>5</v>
      </c>
      <c r="B93" s="14">
        <v>1517271</v>
      </c>
      <c r="C93" s="14">
        <v>1</v>
      </c>
      <c r="E93" s="15"/>
      <c r="Q93" s="18"/>
      <c r="R93" s="18"/>
      <c r="S93" s="18"/>
    </row>
    <row r="94" spans="1:19" s="14" customFormat="1" x14ac:dyDescent="0.3">
      <c r="A94" s="19" t="s">
        <v>5</v>
      </c>
      <c r="B94" s="14">
        <v>1517271</v>
      </c>
      <c r="C94" s="14">
        <v>5</v>
      </c>
      <c r="E94" s="15"/>
      <c r="Q94" s="18"/>
      <c r="R94" s="18"/>
      <c r="S94" s="18"/>
    </row>
    <row r="95" spans="1:19" s="14" customFormat="1" x14ac:dyDescent="0.3">
      <c r="A95" s="19" t="s">
        <v>6</v>
      </c>
      <c r="B95" s="14">
        <v>1510104</v>
      </c>
      <c r="C95" s="14">
        <v>4</v>
      </c>
      <c r="E95" s="15"/>
      <c r="Q95" s="18"/>
      <c r="R95" s="18"/>
      <c r="S95" s="18"/>
    </row>
    <row r="96" spans="1:19" s="14" customFormat="1" x14ac:dyDescent="0.3">
      <c r="A96" s="19" t="s">
        <v>6</v>
      </c>
      <c r="B96" s="14">
        <v>1510105</v>
      </c>
      <c r="C96" s="14">
        <v>0</v>
      </c>
      <c r="E96" s="15"/>
      <c r="Q96" s="18"/>
      <c r="R96" s="18"/>
      <c r="S96" s="18"/>
    </row>
    <row r="97" spans="1:19" s="14" customFormat="1" x14ac:dyDescent="0.3">
      <c r="A97" s="19" t="s">
        <v>6</v>
      </c>
      <c r="B97" s="14">
        <v>1510106</v>
      </c>
      <c r="C97" s="14">
        <v>0</v>
      </c>
      <c r="E97" s="15"/>
      <c r="Q97" s="18"/>
      <c r="R97" s="18"/>
      <c r="S97" s="18"/>
    </row>
    <row r="98" spans="1:19" s="14" customFormat="1" x14ac:dyDescent="0.3">
      <c r="A98" s="19" t="s">
        <v>6</v>
      </c>
      <c r="B98" s="14">
        <v>1510179</v>
      </c>
      <c r="C98" s="14">
        <v>0</v>
      </c>
      <c r="Q98" s="18"/>
      <c r="R98" s="18"/>
      <c r="S98" s="18"/>
    </row>
    <row r="99" spans="1:19" s="14" customFormat="1" x14ac:dyDescent="0.3">
      <c r="A99" s="19" t="s">
        <v>6</v>
      </c>
      <c r="B99" s="14">
        <v>1510232</v>
      </c>
      <c r="C99" s="14">
        <v>0</v>
      </c>
      <c r="Q99" s="18"/>
      <c r="R99" s="18"/>
      <c r="S99" s="18"/>
    </row>
    <row r="100" spans="1:19" s="14" customFormat="1" x14ac:dyDescent="0.3">
      <c r="A100" s="19" t="s">
        <v>6</v>
      </c>
      <c r="B100" s="14">
        <v>1515568</v>
      </c>
      <c r="C100" s="14">
        <v>1</v>
      </c>
      <c r="Q100" s="18"/>
      <c r="R100" s="18"/>
      <c r="S100" s="18"/>
    </row>
    <row r="101" spans="1:19" s="14" customFormat="1" x14ac:dyDescent="0.3">
      <c r="A101" s="19" t="s">
        <v>6</v>
      </c>
      <c r="B101" s="14">
        <v>1515568</v>
      </c>
      <c r="C101" s="14">
        <v>1</v>
      </c>
      <c r="Q101" s="18"/>
      <c r="R101" s="18"/>
      <c r="S101" s="18"/>
    </row>
    <row r="102" spans="1:19" s="14" customFormat="1" x14ac:dyDescent="0.3">
      <c r="A102" s="19" t="s">
        <v>6</v>
      </c>
      <c r="B102" s="14">
        <v>1515568</v>
      </c>
      <c r="C102" s="14">
        <v>3</v>
      </c>
      <c r="P102" s="28"/>
      <c r="Q102" s="18"/>
      <c r="R102" s="18"/>
      <c r="S102" s="18"/>
    </row>
    <row r="103" spans="1:19" s="14" customFormat="1" x14ac:dyDescent="0.3">
      <c r="A103" s="19" t="s">
        <v>6</v>
      </c>
      <c r="B103" s="14">
        <v>1515568</v>
      </c>
      <c r="C103" s="14">
        <v>3</v>
      </c>
      <c r="P103" s="28"/>
      <c r="Q103" s="18"/>
      <c r="R103" s="18"/>
      <c r="S103" s="18"/>
    </row>
    <row r="104" spans="1:19" s="14" customFormat="1" x14ac:dyDescent="0.3">
      <c r="A104" s="19" t="s">
        <v>6</v>
      </c>
      <c r="B104" s="14">
        <v>1515568</v>
      </c>
      <c r="C104" s="14">
        <v>4</v>
      </c>
      <c r="P104" s="28"/>
      <c r="Q104" s="18"/>
      <c r="R104" s="18"/>
      <c r="S104" s="18"/>
    </row>
    <row r="105" spans="1:19" s="14" customFormat="1" x14ac:dyDescent="0.3">
      <c r="A105" s="19" t="s">
        <v>6</v>
      </c>
      <c r="B105" s="14">
        <v>1515568</v>
      </c>
      <c r="C105" s="14">
        <v>9</v>
      </c>
      <c r="P105" s="28"/>
      <c r="Q105" s="18"/>
      <c r="R105" s="18"/>
      <c r="S105" s="18"/>
    </row>
    <row r="106" spans="1:19" s="14" customFormat="1" ht="13.2" customHeight="1" x14ac:dyDescent="0.3">
      <c r="A106" s="19" t="s">
        <v>6</v>
      </c>
      <c r="B106" s="14">
        <v>1517270</v>
      </c>
      <c r="C106" s="14">
        <v>0</v>
      </c>
      <c r="P106" s="22"/>
      <c r="Q106" s="18"/>
      <c r="R106" s="18"/>
      <c r="S106" s="18"/>
    </row>
    <row r="107" spans="1:19" s="14" customFormat="1" x14ac:dyDescent="0.3">
      <c r="A107" s="19" t="s">
        <v>6</v>
      </c>
      <c r="B107" s="14">
        <v>1517271</v>
      </c>
      <c r="C107" s="14">
        <v>1</v>
      </c>
      <c r="P107" s="28"/>
      <c r="Q107" s="18"/>
      <c r="R107" s="18"/>
      <c r="S107" s="18"/>
    </row>
    <row r="108" spans="1:19" s="14" customFormat="1" x14ac:dyDescent="0.3">
      <c r="A108" s="19" t="s">
        <v>6</v>
      </c>
      <c r="B108" s="14">
        <v>1517271</v>
      </c>
      <c r="C108" s="14">
        <v>1</v>
      </c>
      <c r="P108" s="28"/>
      <c r="Q108" s="18"/>
      <c r="R108" s="18"/>
      <c r="S108" s="18"/>
    </row>
    <row r="109" spans="1:19" s="14" customFormat="1" x14ac:dyDescent="0.3">
      <c r="A109" s="19" t="s">
        <v>6</v>
      </c>
      <c r="B109" s="14">
        <v>1517271</v>
      </c>
      <c r="C109" s="14">
        <v>2</v>
      </c>
      <c r="P109" s="28"/>
      <c r="Q109" s="18"/>
      <c r="R109" s="18"/>
      <c r="S109" s="18"/>
    </row>
    <row r="110" spans="1:19" s="14" customFormat="1" x14ac:dyDescent="0.3">
      <c r="A110" s="19" t="s">
        <v>6</v>
      </c>
      <c r="B110" s="14">
        <v>1517271</v>
      </c>
      <c r="C110" s="14">
        <v>4</v>
      </c>
      <c r="P110" s="28"/>
      <c r="Q110" s="18"/>
      <c r="R110" s="18"/>
      <c r="S110" s="18"/>
    </row>
    <row r="111" spans="1:19" s="14" customFormat="1" x14ac:dyDescent="0.3">
      <c r="A111" s="19" t="s">
        <v>7</v>
      </c>
      <c r="B111" s="14">
        <v>1510104</v>
      </c>
      <c r="C111" s="14">
        <v>1</v>
      </c>
      <c r="P111" s="28"/>
      <c r="Q111" s="18"/>
      <c r="R111" s="18"/>
      <c r="S111" s="18"/>
    </row>
    <row r="112" spans="1:19" s="14" customFormat="1" x14ac:dyDescent="0.3">
      <c r="A112" s="19" t="s">
        <v>7</v>
      </c>
      <c r="B112" s="14">
        <v>1510104</v>
      </c>
      <c r="C112" s="14">
        <v>2</v>
      </c>
      <c r="P112" s="28"/>
      <c r="Q112" s="18"/>
      <c r="R112" s="18"/>
      <c r="S112" s="18"/>
    </row>
    <row r="113" spans="1:19" s="14" customFormat="1" x14ac:dyDescent="0.3">
      <c r="A113" s="19" t="s">
        <v>7</v>
      </c>
      <c r="B113" s="14">
        <v>1510105</v>
      </c>
      <c r="C113" s="14">
        <v>0</v>
      </c>
      <c r="Q113" s="18"/>
      <c r="R113" s="18"/>
      <c r="S113" s="18"/>
    </row>
    <row r="114" spans="1:19" s="14" customFormat="1" x14ac:dyDescent="0.3">
      <c r="A114" s="19" t="s">
        <v>7</v>
      </c>
      <c r="B114" s="14">
        <v>1510106</v>
      </c>
      <c r="C114" s="14">
        <v>0</v>
      </c>
      <c r="Q114" s="18"/>
      <c r="R114" s="18"/>
      <c r="S114" s="18"/>
    </row>
    <row r="115" spans="1:19" s="14" customFormat="1" x14ac:dyDescent="0.3">
      <c r="A115" s="19" t="s">
        <v>7</v>
      </c>
      <c r="B115" s="14">
        <v>1510179</v>
      </c>
      <c r="C115" s="14">
        <v>0</v>
      </c>
      <c r="Q115" s="18"/>
      <c r="R115" s="18"/>
      <c r="S115" s="18"/>
    </row>
    <row r="116" spans="1:19" s="14" customFormat="1" x14ac:dyDescent="0.3">
      <c r="A116" s="19" t="s">
        <v>7</v>
      </c>
      <c r="B116" s="14">
        <v>1510232</v>
      </c>
      <c r="C116" s="14">
        <v>0</v>
      </c>
      <c r="Q116" s="18"/>
      <c r="R116" s="18"/>
      <c r="S116" s="18"/>
    </row>
    <row r="117" spans="1:19" s="14" customFormat="1" x14ac:dyDescent="0.3">
      <c r="A117" s="19" t="s">
        <v>7</v>
      </c>
      <c r="B117" s="14">
        <v>1515568</v>
      </c>
      <c r="C117" s="14">
        <v>2</v>
      </c>
      <c r="Q117" s="18"/>
      <c r="R117" s="18"/>
      <c r="S117" s="18"/>
    </row>
    <row r="118" spans="1:19" s="14" customFormat="1" x14ac:dyDescent="0.3">
      <c r="A118" s="19" t="s">
        <v>7</v>
      </c>
      <c r="B118" s="14">
        <v>1515568</v>
      </c>
      <c r="C118" s="14">
        <v>2</v>
      </c>
      <c r="Q118" s="18"/>
      <c r="R118" s="18"/>
      <c r="S118" s="18"/>
    </row>
    <row r="119" spans="1:19" s="14" customFormat="1" x14ac:dyDescent="0.3">
      <c r="A119" s="19" t="s">
        <v>7</v>
      </c>
      <c r="B119" s="14">
        <v>1515568</v>
      </c>
      <c r="C119" s="14">
        <v>3</v>
      </c>
      <c r="Q119" s="18"/>
      <c r="R119" s="18"/>
      <c r="S119" s="18"/>
    </row>
    <row r="120" spans="1:19" s="14" customFormat="1" x14ac:dyDescent="0.3">
      <c r="A120" s="19" t="s">
        <v>7</v>
      </c>
      <c r="B120" s="14">
        <v>1515568</v>
      </c>
      <c r="C120" s="14">
        <v>5</v>
      </c>
      <c r="Q120" s="18"/>
      <c r="R120" s="18"/>
      <c r="S120" s="18"/>
    </row>
    <row r="121" spans="1:19" s="14" customFormat="1" ht="13.2" customHeight="1" x14ac:dyDescent="0.3">
      <c r="A121" s="19" t="s">
        <v>7</v>
      </c>
      <c r="B121" s="14">
        <v>1515568</v>
      </c>
      <c r="C121" s="14">
        <v>6</v>
      </c>
      <c r="Q121" s="18"/>
      <c r="R121" s="18"/>
      <c r="S121" s="18"/>
    </row>
    <row r="122" spans="1:19" s="14" customFormat="1" x14ac:dyDescent="0.3">
      <c r="A122" s="19" t="s">
        <v>7</v>
      </c>
      <c r="B122" s="14">
        <v>1517270</v>
      </c>
      <c r="C122" s="14">
        <v>1</v>
      </c>
      <c r="Q122" s="18"/>
      <c r="R122" s="18"/>
      <c r="S122" s="18"/>
    </row>
    <row r="123" spans="1:19" s="14" customFormat="1" x14ac:dyDescent="0.3">
      <c r="A123" s="19" t="s">
        <v>7</v>
      </c>
      <c r="B123" s="14">
        <v>1517271</v>
      </c>
      <c r="C123" s="14">
        <v>1</v>
      </c>
      <c r="Q123" s="18"/>
      <c r="R123" s="18"/>
      <c r="S123" s="18"/>
    </row>
    <row r="124" spans="1:19" s="14" customFormat="1" x14ac:dyDescent="0.3">
      <c r="A124" s="19" t="s">
        <v>7</v>
      </c>
      <c r="B124" s="14">
        <v>1517271</v>
      </c>
      <c r="C124" s="14">
        <v>1</v>
      </c>
      <c r="Q124" s="18"/>
      <c r="R124" s="18"/>
      <c r="S124" s="18"/>
    </row>
    <row r="125" spans="1:19" s="14" customFormat="1" x14ac:dyDescent="0.3">
      <c r="A125" s="19" t="s">
        <v>8</v>
      </c>
      <c r="B125" s="14">
        <v>1510104</v>
      </c>
      <c r="C125" s="14">
        <v>1</v>
      </c>
      <c r="Q125" s="18"/>
      <c r="R125" s="18"/>
      <c r="S125" s="18"/>
    </row>
    <row r="126" spans="1:19" s="14" customFormat="1" x14ac:dyDescent="0.3">
      <c r="A126" s="19" t="s">
        <v>8</v>
      </c>
      <c r="B126" s="14">
        <v>1510104</v>
      </c>
      <c r="C126" s="14">
        <v>3</v>
      </c>
      <c r="Q126" s="18"/>
      <c r="R126" s="18"/>
      <c r="S126" s="18"/>
    </row>
    <row r="127" spans="1:19" s="14" customFormat="1" x14ac:dyDescent="0.3">
      <c r="A127" s="19" t="s">
        <v>8</v>
      </c>
      <c r="B127" s="14">
        <v>1510105</v>
      </c>
      <c r="C127" s="14">
        <v>1</v>
      </c>
      <c r="Q127" s="18"/>
      <c r="R127" s="18"/>
      <c r="S127" s="18"/>
    </row>
    <row r="128" spans="1:19" s="14" customFormat="1" x14ac:dyDescent="0.3">
      <c r="A128" s="19" t="s">
        <v>8</v>
      </c>
      <c r="B128" s="14">
        <v>1510105</v>
      </c>
      <c r="C128" s="14">
        <v>2</v>
      </c>
      <c r="Q128" s="18"/>
      <c r="R128" s="18"/>
      <c r="S128" s="18"/>
    </row>
    <row r="129" spans="1:19" s="14" customFormat="1" x14ac:dyDescent="0.3">
      <c r="A129" s="19" t="s">
        <v>8</v>
      </c>
      <c r="B129" s="14">
        <v>1510106</v>
      </c>
      <c r="C129" s="14">
        <v>3</v>
      </c>
      <c r="Q129" s="18"/>
      <c r="R129" s="18"/>
      <c r="S129" s="18"/>
    </row>
    <row r="130" spans="1:19" s="14" customFormat="1" x14ac:dyDescent="0.3">
      <c r="A130" s="19" t="s">
        <v>8</v>
      </c>
      <c r="B130" s="14">
        <v>1510179</v>
      </c>
      <c r="C130" s="14">
        <v>0</v>
      </c>
      <c r="Q130" s="18"/>
      <c r="R130" s="18"/>
      <c r="S130" s="18"/>
    </row>
    <row r="131" spans="1:19" s="14" customFormat="1" x14ac:dyDescent="0.3">
      <c r="A131" s="19" t="s">
        <v>8</v>
      </c>
      <c r="B131" s="14">
        <v>1510232</v>
      </c>
      <c r="C131" s="14">
        <v>0</v>
      </c>
      <c r="Q131" s="18"/>
      <c r="R131" s="18"/>
      <c r="S131" s="18"/>
    </row>
    <row r="132" spans="1:19" s="14" customFormat="1" x14ac:dyDescent="0.3">
      <c r="A132" s="19" t="s">
        <v>8</v>
      </c>
      <c r="B132" s="14">
        <v>1515568</v>
      </c>
      <c r="C132" s="14">
        <v>2</v>
      </c>
      <c r="Q132" s="18"/>
      <c r="R132" s="18"/>
      <c r="S132" s="18"/>
    </row>
    <row r="133" spans="1:19" s="14" customFormat="1" x14ac:dyDescent="0.3">
      <c r="A133" s="19" t="s">
        <v>8</v>
      </c>
      <c r="B133" s="14">
        <v>1515568</v>
      </c>
      <c r="C133" s="14">
        <v>4</v>
      </c>
      <c r="Q133" s="18"/>
      <c r="R133" s="18"/>
      <c r="S133" s="18"/>
    </row>
    <row r="134" spans="1:19" s="14" customFormat="1" x14ac:dyDescent="0.3">
      <c r="A134" s="19" t="s">
        <v>8</v>
      </c>
      <c r="B134" s="14">
        <v>1515568</v>
      </c>
      <c r="C134" s="14">
        <v>4</v>
      </c>
      <c r="Q134" s="18"/>
      <c r="R134" s="18"/>
      <c r="S134" s="18"/>
    </row>
    <row r="135" spans="1:19" s="14" customFormat="1" ht="13.2" customHeight="1" x14ac:dyDescent="0.3">
      <c r="A135" s="19" t="s">
        <v>8</v>
      </c>
      <c r="B135" s="14">
        <v>1515568</v>
      </c>
      <c r="C135" s="14">
        <v>5</v>
      </c>
      <c r="Q135" s="18"/>
      <c r="R135" s="18"/>
      <c r="S135" s="18"/>
    </row>
    <row r="136" spans="1:19" s="14" customFormat="1" x14ac:dyDescent="0.3">
      <c r="A136" s="19" t="s">
        <v>8</v>
      </c>
      <c r="B136" s="14">
        <v>1515568</v>
      </c>
      <c r="C136" s="14">
        <v>7</v>
      </c>
      <c r="Q136" s="18"/>
      <c r="R136" s="18"/>
      <c r="S136" s="18"/>
    </row>
    <row r="137" spans="1:19" s="14" customFormat="1" x14ac:dyDescent="0.3">
      <c r="A137" s="19" t="s">
        <v>8</v>
      </c>
      <c r="B137" s="14">
        <v>1517270</v>
      </c>
      <c r="C137" s="14">
        <v>0</v>
      </c>
      <c r="Q137" s="18"/>
      <c r="R137" s="18"/>
      <c r="S137" s="18"/>
    </row>
    <row r="138" spans="1:19" s="14" customFormat="1" x14ac:dyDescent="0.3">
      <c r="A138" s="19" t="s">
        <v>8</v>
      </c>
      <c r="B138" s="14">
        <v>1517271</v>
      </c>
      <c r="C138" s="14">
        <v>1</v>
      </c>
      <c r="Q138" s="18"/>
      <c r="R138" s="18"/>
      <c r="S138" s="18"/>
    </row>
    <row r="139" spans="1:19" s="14" customFormat="1" x14ac:dyDescent="0.3">
      <c r="A139" s="19" t="s">
        <v>8</v>
      </c>
      <c r="B139" s="14">
        <v>1517271</v>
      </c>
      <c r="C139" s="14">
        <v>1</v>
      </c>
      <c r="Q139" s="18"/>
      <c r="R139" s="18"/>
      <c r="S139" s="18"/>
    </row>
    <row r="140" spans="1:19" s="14" customFormat="1" x14ac:dyDescent="0.3">
      <c r="A140" s="19" t="s">
        <v>8</v>
      </c>
      <c r="B140" s="14">
        <v>1517271</v>
      </c>
      <c r="C140" s="14">
        <v>1</v>
      </c>
      <c r="Q140" s="18"/>
      <c r="R140" s="18"/>
      <c r="S140" s="18"/>
    </row>
    <row r="141" spans="1:19" s="14" customFormat="1" x14ac:dyDescent="0.3">
      <c r="A141" s="19" t="s">
        <v>8</v>
      </c>
      <c r="B141" s="14">
        <v>1517271</v>
      </c>
      <c r="C141" s="14">
        <v>3</v>
      </c>
      <c r="Q141" s="18"/>
      <c r="R141" s="18"/>
      <c r="S141" s="18"/>
    </row>
    <row r="142" spans="1:19" s="14" customFormat="1" x14ac:dyDescent="0.3">
      <c r="A142" s="19" t="s">
        <v>9</v>
      </c>
      <c r="B142" s="14">
        <v>1510104</v>
      </c>
      <c r="C142" s="14">
        <v>1</v>
      </c>
      <c r="Q142" s="18"/>
      <c r="R142" s="18"/>
      <c r="S142" s="18"/>
    </row>
    <row r="143" spans="1:19" s="14" customFormat="1" x14ac:dyDescent="0.3">
      <c r="A143" s="19" t="s">
        <v>9</v>
      </c>
      <c r="B143" s="14">
        <v>1510105</v>
      </c>
      <c r="C143" s="14">
        <v>1</v>
      </c>
      <c r="Q143" s="18"/>
      <c r="R143" s="18"/>
      <c r="S143" s="18"/>
    </row>
    <row r="144" spans="1:19" s="14" customFormat="1" x14ac:dyDescent="0.3">
      <c r="A144" s="19" t="s">
        <v>9</v>
      </c>
      <c r="B144" s="14">
        <v>1510106</v>
      </c>
      <c r="C144" s="14">
        <v>0</v>
      </c>
      <c r="Q144" s="18"/>
      <c r="R144" s="18"/>
      <c r="S144" s="18"/>
    </row>
    <row r="145" spans="1:19" s="14" customFormat="1" x14ac:dyDescent="0.3">
      <c r="A145" s="19" t="s">
        <v>9</v>
      </c>
      <c r="B145" s="14">
        <v>1510179</v>
      </c>
      <c r="C145" s="14">
        <v>0</v>
      </c>
      <c r="Q145" s="18"/>
      <c r="R145" s="18"/>
      <c r="S145" s="18"/>
    </row>
    <row r="146" spans="1:19" s="14" customFormat="1" x14ac:dyDescent="0.3">
      <c r="A146" s="19" t="s">
        <v>9</v>
      </c>
      <c r="B146" s="14">
        <v>1510232</v>
      </c>
      <c r="C146" s="14">
        <v>1</v>
      </c>
      <c r="Q146" s="18"/>
      <c r="R146" s="18"/>
      <c r="S146" s="18"/>
    </row>
    <row r="147" spans="1:19" s="14" customFormat="1" ht="13.2" customHeight="1" x14ac:dyDescent="0.3">
      <c r="A147" s="19" t="s">
        <v>9</v>
      </c>
      <c r="B147" s="14">
        <v>1515568</v>
      </c>
      <c r="C147" s="14">
        <v>3</v>
      </c>
      <c r="Q147" s="18"/>
      <c r="R147" s="18"/>
      <c r="S147" s="18"/>
    </row>
    <row r="148" spans="1:19" s="14" customFormat="1" x14ac:dyDescent="0.3">
      <c r="A148" s="19" t="s">
        <v>9</v>
      </c>
      <c r="B148" s="14">
        <v>1515568</v>
      </c>
      <c r="C148" s="14">
        <v>3</v>
      </c>
      <c r="Q148" s="18"/>
      <c r="R148" s="18"/>
      <c r="S148" s="18"/>
    </row>
    <row r="149" spans="1:19" s="14" customFormat="1" x14ac:dyDescent="0.3">
      <c r="A149" s="19" t="s">
        <v>9</v>
      </c>
      <c r="B149" s="14">
        <v>1515568</v>
      </c>
      <c r="C149" s="14">
        <v>3</v>
      </c>
      <c r="Q149" s="18"/>
      <c r="R149" s="18"/>
      <c r="S149" s="18"/>
    </row>
    <row r="150" spans="1:19" s="14" customFormat="1" x14ac:dyDescent="0.3">
      <c r="A150" s="19" t="s">
        <v>9</v>
      </c>
      <c r="B150" s="14">
        <v>1515568</v>
      </c>
      <c r="C150" s="14">
        <v>12</v>
      </c>
      <c r="Q150" s="18"/>
      <c r="R150" s="18"/>
      <c r="S150" s="18"/>
    </row>
    <row r="151" spans="1:19" s="14" customFormat="1" x14ac:dyDescent="0.3">
      <c r="A151" s="19" t="s">
        <v>9</v>
      </c>
      <c r="B151" s="14">
        <v>1517270</v>
      </c>
      <c r="C151" s="14">
        <v>0</v>
      </c>
      <c r="Q151" s="18"/>
      <c r="R151" s="18"/>
      <c r="S151" s="18"/>
    </row>
    <row r="152" spans="1:19" s="14" customFormat="1" x14ac:dyDescent="0.3">
      <c r="A152" s="19" t="s">
        <v>9</v>
      </c>
      <c r="B152" s="14">
        <v>1517271</v>
      </c>
      <c r="C152" s="14">
        <v>1</v>
      </c>
      <c r="Q152" s="18"/>
      <c r="R152" s="18"/>
      <c r="S152" s="18"/>
    </row>
    <row r="153" spans="1:19" s="14" customFormat="1" x14ac:dyDescent="0.3">
      <c r="A153" s="19" t="s">
        <v>9</v>
      </c>
      <c r="B153" s="14">
        <v>1517271</v>
      </c>
      <c r="C153" s="14">
        <v>1</v>
      </c>
      <c r="Q153" s="18"/>
      <c r="R153" s="18"/>
      <c r="S153" s="18"/>
    </row>
    <row r="154" spans="1:19" s="14" customFormat="1" x14ac:dyDescent="0.3">
      <c r="A154" s="19" t="s">
        <v>9</v>
      </c>
      <c r="B154" s="14">
        <v>1517271</v>
      </c>
      <c r="C154" s="14">
        <v>2</v>
      </c>
      <c r="Q154" s="18"/>
      <c r="R154" s="18"/>
      <c r="S154" s="18"/>
    </row>
    <row r="155" spans="1:19" s="14" customFormat="1" x14ac:dyDescent="0.3">
      <c r="A155" s="19" t="s">
        <v>10</v>
      </c>
      <c r="B155" s="14">
        <v>1510104</v>
      </c>
      <c r="C155" s="14">
        <v>1</v>
      </c>
      <c r="Q155" s="18"/>
      <c r="R155" s="18"/>
      <c r="S155" s="18"/>
    </row>
    <row r="156" spans="1:19" s="14" customFormat="1" x14ac:dyDescent="0.3">
      <c r="A156" s="19" t="s">
        <v>10</v>
      </c>
      <c r="B156" s="14">
        <v>1510105</v>
      </c>
      <c r="C156" s="14">
        <v>1</v>
      </c>
      <c r="Q156" s="18"/>
      <c r="R156" s="18"/>
      <c r="S156" s="18"/>
    </row>
    <row r="157" spans="1:19" s="14" customFormat="1" x14ac:dyDescent="0.3">
      <c r="A157" s="19" t="s">
        <v>10</v>
      </c>
      <c r="B157" s="14">
        <v>1510105</v>
      </c>
      <c r="C157" s="14">
        <v>1</v>
      </c>
      <c r="Q157" s="18"/>
      <c r="R157" s="18"/>
      <c r="S157" s="18"/>
    </row>
    <row r="158" spans="1:19" s="14" customFormat="1" x14ac:dyDescent="0.3">
      <c r="A158" s="19" t="s">
        <v>10</v>
      </c>
      <c r="B158" s="14">
        <v>1510106</v>
      </c>
      <c r="C158" s="14">
        <v>1</v>
      </c>
      <c r="Q158" s="18"/>
      <c r="R158" s="18"/>
      <c r="S158" s="18"/>
    </row>
    <row r="159" spans="1:19" s="14" customFormat="1" x14ac:dyDescent="0.3">
      <c r="A159" s="19" t="s">
        <v>10</v>
      </c>
      <c r="B159" s="14">
        <v>1510106</v>
      </c>
      <c r="C159" s="14">
        <v>2</v>
      </c>
      <c r="Q159" s="18"/>
      <c r="R159" s="18"/>
      <c r="S159" s="18"/>
    </row>
    <row r="160" spans="1:19" s="14" customFormat="1" ht="13.2" customHeight="1" x14ac:dyDescent="0.3">
      <c r="A160" s="19" t="s">
        <v>10</v>
      </c>
      <c r="B160" s="14">
        <v>1510179</v>
      </c>
      <c r="C160" s="14">
        <v>0</v>
      </c>
      <c r="Q160" s="18"/>
      <c r="R160" s="18"/>
      <c r="S160" s="18"/>
    </row>
    <row r="161" spans="1:19" s="14" customFormat="1" x14ac:dyDescent="0.3">
      <c r="A161" s="19" t="s">
        <v>10</v>
      </c>
      <c r="B161" s="14">
        <v>1510232</v>
      </c>
      <c r="C161" s="14">
        <v>0</v>
      </c>
      <c r="Q161" s="18"/>
      <c r="R161" s="18"/>
      <c r="S161" s="18"/>
    </row>
    <row r="162" spans="1:19" s="14" customFormat="1" x14ac:dyDescent="0.3">
      <c r="A162" s="19" t="s">
        <v>10</v>
      </c>
      <c r="B162" s="14">
        <v>1515568</v>
      </c>
      <c r="C162" s="14">
        <v>2</v>
      </c>
      <c r="Q162" s="18"/>
      <c r="R162" s="18"/>
      <c r="S162" s="18"/>
    </row>
    <row r="163" spans="1:19" s="14" customFormat="1" x14ac:dyDescent="0.3">
      <c r="A163" s="19" t="s">
        <v>10</v>
      </c>
      <c r="B163" s="14">
        <v>1515568</v>
      </c>
      <c r="C163" s="14">
        <v>3</v>
      </c>
      <c r="Q163" s="18"/>
      <c r="R163" s="18"/>
      <c r="S163" s="18"/>
    </row>
    <row r="164" spans="1:19" s="14" customFormat="1" x14ac:dyDescent="0.3">
      <c r="A164" s="19" t="s">
        <v>10</v>
      </c>
      <c r="B164" s="14">
        <v>1515568</v>
      </c>
      <c r="C164" s="14">
        <v>4</v>
      </c>
      <c r="Q164" s="18"/>
      <c r="R164" s="18"/>
      <c r="S164" s="18"/>
    </row>
    <row r="165" spans="1:19" s="14" customFormat="1" x14ac:dyDescent="0.3">
      <c r="A165" s="19" t="s">
        <v>10</v>
      </c>
      <c r="B165" s="14">
        <v>1515568</v>
      </c>
      <c r="C165" s="14">
        <v>7</v>
      </c>
      <c r="Q165" s="18"/>
      <c r="R165" s="18"/>
      <c r="S165" s="18"/>
    </row>
    <row r="166" spans="1:19" s="14" customFormat="1" x14ac:dyDescent="0.3">
      <c r="A166" s="19" t="s">
        <v>10</v>
      </c>
      <c r="B166" s="14">
        <v>1517270</v>
      </c>
      <c r="C166" s="14">
        <v>0</v>
      </c>
      <c r="Q166" s="18"/>
      <c r="R166" s="18"/>
      <c r="S166" s="18"/>
    </row>
    <row r="167" spans="1:19" s="14" customFormat="1" x14ac:dyDescent="0.3">
      <c r="A167" s="19" t="s">
        <v>10</v>
      </c>
      <c r="B167" s="14">
        <v>1517271</v>
      </c>
      <c r="C167" s="14">
        <v>1</v>
      </c>
      <c r="Q167" s="18"/>
      <c r="R167" s="18"/>
      <c r="S167" s="18"/>
    </row>
    <row r="168" spans="1:19" s="14" customFormat="1" x14ac:dyDescent="0.3">
      <c r="A168" s="19" t="s">
        <v>10</v>
      </c>
      <c r="B168" s="14">
        <v>1517271</v>
      </c>
      <c r="C168" s="14">
        <v>1</v>
      </c>
      <c r="Q168" s="18"/>
      <c r="R168" s="18"/>
      <c r="S168" s="18"/>
    </row>
    <row r="169" spans="1:19" s="14" customFormat="1" x14ac:dyDescent="0.3">
      <c r="A169" s="19" t="s">
        <v>10</v>
      </c>
      <c r="B169" s="14">
        <v>1517271</v>
      </c>
      <c r="C169" s="14">
        <v>2</v>
      </c>
      <c r="Q169" s="18"/>
      <c r="R169" s="18"/>
      <c r="S169" s="18"/>
    </row>
    <row r="170" spans="1:19" s="14" customFormat="1" x14ac:dyDescent="0.3">
      <c r="A170" s="19" t="s">
        <v>11</v>
      </c>
      <c r="B170" s="14">
        <v>1510104</v>
      </c>
      <c r="C170" s="14">
        <v>1</v>
      </c>
      <c r="Q170" s="18"/>
      <c r="R170" s="18"/>
      <c r="S170" s="18"/>
    </row>
    <row r="171" spans="1:19" s="14" customFormat="1" x14ac:dyDescent="0.3">
      <c r="A171" s="19" t="s">
        <v>11</v>
      </c>
      <c r="B171" s="14">
        <v>1510105</v>
      </c>
      <c r="C171" s="14">
        <v>1</v>
      </c>
      <c r="Q171" s="18"/>
      <c r="R171" s="18"/>
      <c r="S171" s="18"/>
    </row>
    <row r="172" spans="1:19" s="14" customFormat="1" x14ac:dyDescent="0.3">
      <c r="A172" s="19" t="s">
        <v>11</v>
      </c>
      <c r="B172" s="14">
        <v>1510106</v>
      </c>
      <c r="C172" s="14">
        <v>1</v>
      </c>
      <c r="Q172" s="18"/>
      <c r="R172" s="18"/>
      <c r="S172" s="18"/>
    </row>
    <row r="173" spans="1:19" s="14" customFormat="1" x14ac:dyDescent="0.3">
      <c r="A173" s="19" t="s">
        <v>11</v>
      </c>
      <c r="B173" s="14">
        <v>1510106</v>
      </c>
      <c r="C173" s="14">
        <v>2</v>
      </c>
      <c r="Q173" s="18"/>
      <c r="R173" s="18"/>
      <c r="S173" s="18"/>
    </row>
    <row r="174" spans="1:19" s="14" customFormat="1" x14ac:dyDescent="0.3">
      <c r="A174" s="19" t="s">
        <v>11</v>
      </c>
      <c r="B174" s="14">
        <v>1510179</v>
      </c>
      <c r="C174" s="14">
        <v>0</v>
      </c>
      <c r="Q174" s="18"/>
      <c r="R174" s="18"/>
      <c r="S174" s="18"/>
    </row>
    <row r="175" spans="1:19" s="14" customFormat="1" ht="13.2" customHeight="1" x14ac:dyDescent="0.3">
      <c r="A175" s="19" t="s">
        <v>11</v>
      </c>
      <c r="B175" s="14">
        <v>1510232</v>
      </c>
      <c r="C175" s="14">
        <v>0</v>
      </c>
      <c r="Q175" s="18"/>
      <c r="R175" s="18"/>
      <c r="S175" s="18"/>
    </row>
    <row r="176" spans="1:19" s="14" customFormat="1" x14ac:dyDescent="0.3">
      <c r="A176" s="19" t="s">
        <v>11</v>
      </c>
      <c r="B176" s="14">
        <v>1515568</v>
      </c>
      <c r="C176" s="14">
        <v>1</v>
      </c>
      <c r="Q176" s="18"/>
      <c r="R176" s="18"/>
      <c r="S176" s="18"/>
    </row>
    <row r="177" spans="1:19" s="14" customFormat="1" x14ac:dyDescent="0.3">
      <c r="A177" s="19" t="s">
        <v>11</v>
      </c>
      <c r="B177" s="14">
        <v>1515568</v>
      </c>
      <c r="C177" s="14">
        <v>2</v>
      </c>
      <c r="Q177" s="18"/>
      <c r="R177" s="18"/>
      <c r="S177" s="18"/>
    </row>
    <row r="178" spans="1:19" s="14" customFormat="1" x14ac:dyDescent="0.3">
      <c r="A178" s="19" t="s">
        <v>11</v>
      </c>
      <c r="B178" s="14">
        <v>1515568</v>
      </c>
      <c r="C178" s="14">
        <v>3</v>
      </c>
      <c r="Q178" s="18"/>
      <c r="R178" s="18"/>
      <c r="S178" s="18"/>
    </row>
    <row r="179" spans="1:19" s="14" customFormat="1" x14ac:dyDescent="0.3">
      <c r="A179" s="19" t="s">
        <v>11</v>
      </c>
      <c r="B179" s="14">
        <v>1515568</v>
      </c>
      <c r="C179" s="14">
        <v>4</v>
      </c>
      <c r="Q179" s="18"/>
      <c r="R179" s="18"/>
      <c r="S179" s="18"/>
    </row>
    <row r="180" spans="1:19" s="14" customFormat="1" x14ac:dyDescent="0.3">
      <c r="A180" s="19" t="s">
        <v>11</v>
      </c>
      <c r="B180" s="14">
        <v>1515568</v>
      </c>
      <c r="C180" s="14">
        <v>5</v>
      </c>
      <c r="Q180" s="18"/>
      <c r="R180" s="18"/>
      <c r="S180" s="18"/>
    </row>
    <row r="181" spans="1:19" s="14" customFormat="1" x14ac:dyDescent="0.3">
      <c r="A181" s="19" t="s">
        <v>11</v>
      </c>
      <c r="B181" s="14">
        <v>1517270</v>
      </c>
      <c r="C181" s="14">
        <v>0</v>
      </c>
      <c r="Q181" s="18"/>
      <c r="R181" s="18"/>
      <c r="S181" s="18"/>
    </row>
    <row r="182" spans="1:19" s="14" customFormat="1" x14ac:dyDescent="0.3">
      <c r="A182" s="19" t="s">
        <v>11</v>
      </c>
      <c r="B182" s="14">
        <v>1517271</v>
      </c>
      <c r="C182" s="14">
        <v>1</v>
      </c>
      <c r="Q182" s="18"/>
      <c r="R182" s="18"/>
      <c r="S182" s="18"/>
    </row>
    <row r="183" spans="1:19" s="14" customFormat="1" x14ac:dyDescent="0.3">
      <c r="A183" s="19" t="s">
        <v>11</v>
      </c>
      <c r="B183" s="14">
        <v>1517271</v>
      </c>
      <c r="C183" s="14">
        <v>1</v>
      </c>
      <c r="Q183" s="18"/>
      <c r="R183" s="18"/>
      <c r="S183" s="18"/>
    </row>
  </sheetData>
  <mergeCells count="1">
    <mergeCell ref="G1:N1"/>
  </mergeCells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2"/>
  <sheetViews>
    <sheetView tabSelected="1" topLeftCell="N1" zoomScale="75" zoomScaleNormal="75" workbookViewId="0"/>
  </sheetViews>
  <sheetFormatPr defaultRowHeight="13.2" x14ac:dyDescent="0.3"/>
  <cols>
    <col min="1" max="1" width="7.77734375" style="29" customWidth="1"/>
    <col min="2" max="2" width="9.88671875" style="29" customWidth="1"/>
    <col min="3" max="3" width="25" style="29" customWidth="1"/>
    <col min="4" max="4" width="11.21875" style="29" customWidth="1"/>
    <col min="5" max="5" width="12.77734375" style="29" customWidth="1"/>
    <col min="6" max="6" width="13.5546875" style="29" bestFit="1" customWidth="1"/>
    <col min="7" max="7" width="13.33203125" style="29" customWidth="1"/>
    <col min="8" max="10" width="12" style="29" customWidth="1"/>
    <col min="11" max="11" width="14.33203125" style="29" customWidth="1"/>
    <col min="12" max="12" width="12" style="29" customWidth="1"/>
    <col min="13" max="13" width="12.5546875" style="29" customWidth="1"/>
    <col min="14" max="14" width="12.5546875" style="50" customWidth="1"/>
    <col min="15" max="15" width="4.77734375" style="50" customWidth="1"/>
    <col min="16" max="16" width="10.77734375" style="50" customWidth="1"/>
    <col min="17" max="25" width="8.88671875" style="50"/>
    <col min="26" max="26" width="8" style="50" bestFit="1" customWidth="1"/>
    <col min="27" max="27" width="16.44140625" style="50" bestFit="1" customWidth="1"/>
    <col min="28" max="28" width="8.88671875" style="29"/>
    <col min="29" max="29" width="12" style="29" bestFit="1" customWidth="1"/>
    <col min="30" max="30" width="11.109375" style="29" bestFit="1" customWidth="1"/>
    <col min="31" max="32" width="8.88671875" style="29"/>
    <col min="33" max="33" width="16.109375" style="29" bestFit="1" customWidth="1"/>
    <col min="34" max="35" width="8.88671875" style="29"/>
    <col min="36" max="36" width="11.109375" style="29" bestFit="1" customWidth="1"/>
    <col min="37" max="259" width="8.88671875" style="29"/>
    <col min="260" max="260" width="7.88671875" style="29" customWidth="1"/>
    <col min="261" max="261" width="24.5546875" style="29" bestFit="1" customWidth="1"/>
    <col min="262" max="262" width="12.5546875" style="29" bestFit="1" customWidth="1"/>
    <col min="263" max="263" width="36.5546875" style="29" customWidth="1"/>
    <col min="264" max="264" width="10.109375" style="29" customWidth="1"/>
    <col min="265" max="265" width="11.109375" style="29" customWidth="1"/>
    <col min="266" max="266" width="13.5546875" style="29" bestFit="1" customWidth="1"/>
    <col min="267" max="267" width="12" style="29" customWidth="1"/>
    <col min="268" max="269" width="12.5546875" style="29" bestFit="1" customWidth="1"/>
    <col min="270" max="271" width="8.88671875" style="29"/>
    <col min="272" max="272" width="11.109375" style="29" bestFit="1" customWidth="1"/>
    <col min="273" max="281" width="8.88671875" style="29"/>
    <col min="282" max="282" width="8" style="29" bestFit="1" customWidth="1"/>
    <col min="283" max="283" width="16.44140625" style="29" bestFit="1" customWidth="1"/>
    <col min="284" max="284" width="8.88671875" style="29"/>
    <col min="285" max="285" width="12" style="29" bestFit="1" customWidth="1"/>
    <col min="286" max="286" width="11.109375" style="29" bestFit="1" customWidth="1"/>
    <col min="287" max="288" width="8.88671875" style="29"/>
    <col min="289" max="289" width="16.109375" style="29" bestFit="1" customWidth="1"/>
    <col min="290" max="291" width="8.88671875" style="29"/>
    <col min="292" max="292" width="11.109375" style="29" bestFit="1" customWidth="1"/>
    <col min="293" max="515" width="8.88671875" style="29"/>
    <col min="516" max="516" width="7.88671875" style="29" customWidth="1"/>
    <col min="517" max="517" width="24.5546875" style="29" bestFit="1" customWidth="1"/>
    <col min="518" max="518" width="12.5546875" style="29" bestFit="1" customWidth="1"/>
    <col min="519" max="519" width="36.5546875" style="29" customWidth="1"/>
    <col min="520" max="520" width="10.109375" style="29" customWidth="1"/>
    <col min="521" max="521" width="11.109375" style="29" customWidth="1"/>
    <col min="522" max="522" width="13.5546875" style="29" bestFit="1" customWidth="1"/>
    <col min="523" max="523" width="12" style="29" customWidth="1"/>
    <col min="524" max="525" width="12.5546875" style="29" bestFit="1" customWidth="1"/>
    <col min="526" max="527" width="8.88671875" style="29"/>
    <col min="528" max="528" width="11.109375" style="29" bestFit="1" customWidth="1"/>
    <col min="529" max="537" width="8.88671875" style="29"/>
    <col min="538" max="538" width="8" style="29" bestFit="1" customWidth="1"/>
    <col min="539" max="539" width="16.44140625" style="29" bestFit="1" customWidth="1"/>
    <col min="540" max="540" width="8.88671875" style="29"/>
    <col min="541" max="541" width="12" style="29" bestFit="1" customWidth="1"/>
    <col min="542" max="542" width="11.109375" style="29" bestFit="1" customWidth="1"/>
    <col min="543" max="544" width="8.88671875" style="29"/>
    <col min="545" max="545" width="16.109375" style="29" bestFit="1" customWidth="1"/>
    <col min="546" max="547" width="8.88671875" style="29"/>
    <col min="548" max="548" width="11.109375" style="29" bestFit="1" customWidth="1"/>
    <col min="549" max="771" width="8.88671875" style="29"/>
    <col min="772" max="772" width="7.88671875" style="29" customWidth="1"/>
    <col min="773" max="773" width="24.5546875" style="29" bestFit="1" customWidth="1"/>
    <col min="774" max="774" width="12.5546875" style="29" bestFit="1" customWidth="1"/>
    <col min="775" max="775" width="36.5546875" style="29" customWidth="1"/>
    <col min="776" max="776" width="10.109375" style="29" customWidth="1"/>
    <col min="777" max="777" width="11.109375" style="29" customWidth="1"/>
    <col min="778" max="778" width="13.5546875" style="29" bestFit="1" customWidth="1"/>
    <col min="779" max="779" width="12" style="29" customWidth="1"/>
    <col min="780" max="781" width="12.5546875" style="29" bestFit="1" customWidth="1"/>
    <col min="782" max="783" width="8.88671875" style="29"/>
    <col min="784" max="784" width="11.109375" style="29" bestFit="1" customWidth="1"/>
    <col min="785" max="793" width="8.88671875" style="29"/>
    <col min="794" max="794" width="8" style="29" bestFit="1" customWidth="1"/>
    <col min="795" max="795" width="16.44140625" style="29" bestFit="1" customWidth="1"/>
    <col min="796" max="796" width="8.88671875" style="29"/>
    <col min="797" max="797" width="12" style="29" bestFit="1" customWidth="1"/>
    <col min="798" max="798" width="11.109375" style="29" bestFit="1" customWidth="1"/>
    <col min="799" max="800" width="8.88671875" style="29"/>
    <col min="801" max="801" width="16.109375" style="29" bestFit="1" customWidth="1"/>
    <col min="802" max="803" width="8.88671875" style="29"/>
    <col min="804" max="804" width="11.109375" style="29" bestFit="1" customWidth="1"/>
    <col min="805" max="1027" width="8.88671875" style="29"/>
    <col min="1028" max="1028" width="7.88671875" style="29" customWidth="1"/>
    <col min="1029" max="1029" width="24.5546875" style="29" bestFit="1" customWidth="1"/>
    <col min="1030" max="1030" width="12.5546875" style="29" bestFit="1" customWidth="1"/>
    <col min="1031" max="1031" width="36.5546875" style="29" customWidth="1"/>
    <col min="1032" max="1032" width="10.109375" style="29" customWidth="1"/>
    <col min="1033" max="1033" width="11.109375" style="29" customWidth="1"/>
    <col min="1034" max="1034" width="13.5546875" style="29" bestFit="1" customWidth="1"/>
    <col min="1035" max="1035" width="12" style="29" customWidth="1"/>
    <col min="1036" max="1037" width="12.5546875" style="29" bestFit="1" customWidth="1"/>
    <col min="1038" max="1039" width="8.88671875" style="29"/>
    <col min="1040" max="1040" width="11.109375" style="29" bestFit="1" customWidth="1"/>
    <col min="1041" max="1049" width="8.88671875" style="29"/>
    <col min="1050" max="1050" width="8" style="29" bestFit="1" customWidth="1"/>
    <col min="1051" max="1051" width="16.44140625" style="29" bestFit="1" customWidth="1"/>
    <col min="1052" max="1052" width="8.88671875" style="29"/>
    <col min="1053" max="1053" width="12" style="29" bestFit="1" customWidth="1"/>
    <col min="1054" max="1054" width="11.109375" style="29" bestFit="1" customWidth="1"/>
    <col min="1055" max="1056" width="8.88671875" style="29"/>
    <col min="1057" max="1057" width="16.109375" style="29" bestFit="1" customWidth="1"/>
    <col min="1058" max="1059" width="8.88671875" style="29"/>
    <col min="1060" max="1060" width="11.109375" style="29" bestFit="1" customWidth="1"/>
    <col min="1061" max="1283" width="8.88671875" style="29"/>
    <col min="1284" max="1284" width="7.88671875" style="29" customWidth="1"/>
    <col min="1285" max="1285" width="24.5546875" style="29" bestFit="1" customWidth="1"/>
    <col min="1286" max="1286" width="12.5546875" style="29" bestFit="1" customWidth="1"/>
    <col min="1287" max="1287" width="36.5546875" style="29" customWidth="1"/>
    <col min="1288" max="1288" width="10.109375" style="29" customWidth="1"/>
    <col min="1289" max="1289" width="11.109375" style="29" customWidth="1"/>
    <col min="1290" max="1290" width="13.5546875" style="29" bestFit="1" customWidth="1"/>
    <col min="1291" max="1291" width="12" style="29" customWidth="1"/>
    <col min="1292" max="1293" width="12.5546875" style="29" bestFit="1" customWidth="1"/>
    <col min="1294" max="1295" width="8.88671875" style="29"/>
    <col min="1296" max="1296" width="11.109375" style="29" bestFit="1" customWidth="1"/>
    <col min="1297" max="1305" width="8.88671875" style="29"/>
    <col min="1306" max="1306" width="8" style="29" bestFit="1" customWidth="1"/>
    <col min="1307" max="1307" width="16.44140625" style="29" bestFit="1" customWidth="1"/>
    <col min="1308" max="1308" width="8.88671875" style="29"/>
    <col min="1309" max="1309" width="12" style="29" bestFit="1" customWidth="1"/>
    <col min="1310" max="1310" width="11.109375" style="29" bestFit="1" customWidth="1"/>
    <col min="1311" max="1312" width="8.88671875" style="29"/>
    <col min="1313" max="1313" width="16.109375" style="29" bestFit="1" customWidth="1"/>
    <col min="1314" max="1315" width="8.88671875" style="29"/>
    <col min="1316" max="1316" width="11.109375" style="29" bestFit="1" customWidth="1"/>
    <col min="1317" max="1539" width="8.88671875" style="29"/>
    <col min="1540" max="1540" width="7.88671875" style="29" customWidth="1"/>
    <col min="1541" max="1541" width="24.5546875" style="29" bestFit="1" customWidth="1"/>
    <col min="1542" max="1542" width="12.5546875" style="29" bestFit="1" customWidth="1"/>
    <col min="1543" max="1543" width="36.5546875" style="29" customWidth="1"/>
    <col min="1544" max="1544" width="10.109375" style="29" customWidth="1"/>
    <col min="1545" max="1545" width="11.109375" style="29" customWidth="1"/>
    <col min="1546" max="1546" width="13.5546875" style="29" bestFit="1" customWidth="1"/>
    <col min="1547" max="1547" width="12" style="29" customWidth="1"/>
    <col min="1548" max="1549" width="12.5546875" style="29" bestFit="1" customWidth="1"/>
    <col min="1550" max="1551" width="8.88671875" style="29"/>
    <col min="1552" max="1552" width="11.109375" style="29" bestFit="1" customWidth="1"/>
    <col min="1553" max="1561" width="8.88671875" style="29"/>
    <col min="1562" max="1562" width="8" style="29" bestFit="1" customWidth="1"/>
    <col min="1563" max="1563" width="16.44140625" style="29" bestFit="1" customWidth="1"/>
    <col min="1564" max="1564" width="8.88671875" style="29"/>
    <col min="1565" max="1565" width="12" style="29" bestFit="1" customWidth="1"/>
    <col min="1566" max="1566" width="11.109375" style="29" bestFit="1" customWidth="1"/>
    <col min="1567" max="1568" width="8.88671875" style="29"/>
    <col min="1569" max="1569" width="16.109375" style="29" bestFit="1" customWidth="1"/>
    <col min="1570" max="1571" width="8.88671875" style="29"/>
    <col min="1572" max="1572" width="11.109375" style="29" bestFit="1" customWidth="1"/>
    <col min="1573" max="1795" width="8.88671875" style="29"/>
    <col min="1796" max="1796" width="7.88671875" style="29" customWidth="1"/>
    <col min="1797" max="1797" width="24.5546875" style="29" bestFit="1" customWidth="1"/>
    <col min="1798" max="1798" width="12.5546875" style="29" bestFit="1" customWidth="1"/>
    <col min="1799" max="1799" width="36.5546875" style="29" customWidth="1"/>
    <col min="1800" max="1800" width="10.109375" style="29" customWidth="1"/>
    <col min="1801" max="1801" width="11.109375" style="29" customWidth="1"/>
    <col min="1802" max="1802" width="13.5546875" style="29" bestFit="1" customWidth="1"/>
    <col min="1803" max="1803" width="12" style="29" customWidth="1"/>
    <col min="1804" max="1805" width="12.5546875" style="29" bestFit="1" customWidth="1"/>
    <col min="1806" max="1807" width="8.88671875" style="29"/>
    <col min="1808" max="1808" width="11.109375" style="29" bestFit="1" customWidth="1"/>
    <col min="1809" max="1817" width="8.88671875" style="29"/>
    <col min="1818" max="1818" width="8" style="29" bestFit="1" customWidth="1"/>
    <col min="1819" max="1819" width="16.44140625" style="29" bestFit="1" customWidth="1"/>
    <col min="1820" max="1820" width="8.88671875" style="29"/>
    <col min="1821" max="1821" width="12" style="29" bestFit="1" customWidth="1"/>
    <col min="1822" max="1822" width="11.109375" style="29" bestFit="1" customWidth="1"/>
    <col min="1823" max="1824" width="8.88671875" style="29"/>
    <col min="1825" max="1825" width="16.109375" style="29" bestFit="1" customWidth="1"/>
    <col min="1826" max="1827" width="8.88671875" style="29"/>
    <col min="1828" max="1828" width="11.109375" style="29" bestFit="1" customWidth="1"/>
    <col min="1829" max="2051" width="8.88671875" style="29"/>
    <col min="2052" max="2052" width="7.88671875" style="29" customWidth="1"/>
    <col min="2053" max="2053" width="24.5546875" style="29" bestFit="1" customWidth="1"/>
    <col min="2054" max="2054" width="12.5546875" style="29" bestFit="1" customWidth="1"/>
    <col min="2055" max="2055" width="36.5546875" style="29" customWidth="1"/>
    <col min="2056" max="2056" width="10.109375" style="29" customWidth="1"/>
    <col min="2057" max="2057" width="11.109375" style="29" customWidth="1"/>
    <col min="2058" max="2058" width="13.5546875" style="29" bestFit="1" customWidth="1"/>
    <col min="2059" max="2059" width="12" style="29" customWidth="1"/>
    <col min="2060" max="2061" width="12.5546875" style="29" bestFit="1" customWidth="1"/>
    <col min="2062" max="2063" width="8.88671875" style="29"/>
    <col min="2064" max="2064" width="11.109375" style="29" bestFit="1" customWidth="1"/>
    <col min="2065" max="2073" width="8.88671875" style="29"/>
    <col min="2074" max="2074" width="8" style="29" bestFit="1" customWidth="1"/>
    <col min="2075" max="2075" width="16.44140625" style="29" bestFit="1" customWidth="1"/>
    <col min="2076" max="2076" width="8.88671875" style="29"/>
    <col min="2077" max="2077" width="12" style="29" bestFit="1" customWidth="1"/>
    <col min="2078" max="2078" width="11.109375" style="29" bestFit="1" customWidth="1"/>
    <col min="2079" max="2080" width="8.88671875" style="29"/>
    <col min="2081" max="2081" width="16.109375" style="29" bestFit="1" customWidth="1"/>
    <col min="2082" max="2083" width="8.88671875" style="29"/>
    <col min="2084" max="2084" width="11.109375" style="29" bestFit="1" customWidth="1"/>
    <col min="2085" max="2307" width="8.88671875" style="29"/>
    <col min="2308" max="2308" width="7.88671875" style="29" customWidth="1"/>
    <col min="2309" max="2309" width="24.5546875" style="29" bestFit="1" customWidth="1"/>
    <col min="2310" max="2310" width="12.5546875" style="29" bestFit="1" customWidth="1"/>
    <col min="2311" max="2311" width="36.5546875" style="29" customWidth="1"/>
    <col min="2312" max="2312" width="10.109375" style="29" customWidth="1"/>
    <col min="2313" max="2313" width="11.109375" style="29" customWidth="1"/>
    <col min="2314" max="2314" width="13.5546875" style="29" bestFit="1" customWidth="1"/>
    <col min="2315" max="2315" width="12" style="29" customWidth="1"/>
    <col min="2316" max="2317" width="12.5546875" style="29" bestFit="1" customWidth="1"/>
    <col min="2318" max="2319" width="8.88671875" style="29"/>
    <col min="2320" max="2320" width="11.109375" style="29" bestFit="1" customWidth="1"/>
    <col min="2321" max="2329" width="8.88671875" style="29"/>
    <col min="2330" max="2330" width="8" style="29" bestFit="1" customWidth="1"/>
    <col min="2331" max="2331" width="16.44140625" style="29" bestFit="1" customWidth="1"/>
    <col min="2332" max="2332" width="8.88671875" style="29"/>
    <col min="2333" max="2333" width="12" style="29" bestFit="1" customWidth="1"/>
    <col min="2334" max="2334" width="11.109375" style="29" bestFit="1" customWidth="1"/>
    <col min="2335" max="2336" width="8.88671875" style="29"/>
    <col min="2337" max="2337" width="16.109375" style="29" bestFit="1" customWidth="1"/>
    <col min="2338" max="2339" width="8.88671875" style="29"/>
    <col min="2340" max="2340" width="11.109375" style="29" bestFit="1" customWidth="1"/>
    <col min="2341" max="2563" width="8.88671875" style="29"/>
    <col min="2564" max="2564" width="7.88671875" style="29" customWidth="1"/>
    <col min="2565" max="2565" width="24.5546875" style="29" bestFit="1" customWidth="1"/>
    <col min="2566" max="2566" width="12.5546875" style="29" bestFit="1" customWidth="1"/>
    <col min="2567" max="2567" width="36.5546875" style="29" customWidth="1"/>
    <col min="2568" max="2568" width="10.109375" style="29" customWidth="1"/>
    <col min="2569" max="2569" width="11.109375" style="29" customWidth="1"/>
    <col min="2570" max="2570" width="13.5546875" style="29" bestFit="1" customWidth="1"/>
    <col min="2571" max="2571" width="12" style="29" customWidth="1"/>
    <col min="2572" max="2573" width="12.5546875" style="29" bestFit="1" customWidth="1"/>
    <col min="2574" max="2575" width="8.88671875" style="29"/>
    <col min="2576" max="2576" width="11.109375" style="29" bestFit="1" customWidth="1"/>
    <col min="2577" max="2585" width="8.88671875" style="29"/>
    <col min="2586" max="2586" width="8" style="29" bestFit="1" customWidth="1"/>
    <col min="2587" max="2587" width="16.44140625" style="29" bestFit="1" customWidth="1"/>
    <col min="2588" max="2588" width="8.88671875" style="29"/>
    <col min="2589" max="2589" width="12" style="29" bestFit="1" customWidth="1"/>
    <col min="2590" max="2590" width="11.109375" style="29" bestFit="1" customWidth="1"/>
    <col min="2591" max="2592" width="8.88671875" style="29"/>
    <col min="2593" max="2593" width="16.109375" style="29" bestFit="1" customWidth="1"/>
    <col min="2594" max="2595" width="8.88671875" style="29"/>
    <col min="2596" max="2596" width="11.109375" style="29" bestFit="1" customWidth="1"/>
    <col min="2597" max="2819" width="8.88671875" style="29"/>
    <col min="2820" max="2820" width="7.88671875" style="29" customWidth="1"/>
    <col min="2821" max="2821" width="24.5546875" style="29" bestFit="1" customWidth="1"/>
    <col min="2822" max="2822" width="12.5546875" style="29" bestFit="1" customWidth="1"/>
    <col min="2823" max="2823" width="36.5546875" style="29" customWidth="1"/>
    <col min="2824" max="2824" width="10.109375" style="29" customWidth="1"/>
    <col min="2825" max="2825" width="11.109375" style="29" customWidth="1"/>
    <col min="2826" max="2826" width="13.5546875" style="29" bestFit="1" customWidth="1"/>
    <col min="2827" max="2827" width="12" style="29" customWidth="1"/>
    <col min="2828" max="2829" width="12.5546875" style="29" bestFit="1" customWidth="1"/>
    <col min="2830" max="2831" width="8.88671875" style="29"/>
    <col min="2832" max="2832" width="11.109375" style="29" bestFit="1" customWidth="1"/>
    <col min="2833" max="2841" width="8.88671875" style="29"/>
    <col min="2842" max="2842" width="8" style="29" bestFit="1" customWidth="1"/>
    <col min="2843" max="2843" width="16.44140625" style="29" bestFit="1" customWidth="1"/>
    <col min="2844" max="2844" width="8.88671875" style="29"/>
    <col min="2845" max="2845" width="12" style="29" bestFit="1" customWidth="1"/>
    <col min="2846" max="2846" width="11.109375" style="29" bestFit="1" customWidth="1"/>
    <col min="2847" max="2848" width="8.88671875" style="29"/>
    <col min="2849" max="2849" width="16.109375" style="29" bestFit="1" customWidth="1"/>
    <col min="2850" max="2851" width="8.88671875" style="29"/>
    <col min="2852" max="2852" width="11.109375" style="29" bestFit="1" customWidth="1"/>
    <col min="2853" max="3075" width="8.88671875" style="29"/>
    <col min="3076" max="3076" width="7.88671875" style="29" customWidth="1"/>
    <col min="3077" max="3077" width="24.5546875" style="29" bestFit="1" customWidth="1"/>
    <col min="3078" max="3078" width="12.5546875" style="29" bestFit="1" customWidth="1"/>
    <col min="3079" max="3079" width="36.5546875" style="29" customWidth="1"/>
    <col min="3080" max="3080" width="10.109375" style="29" customWidth="1"/>
    <col min="3081" max="3081" width="11.109375" style="29" customWidth="1"/>
    <col min="3082" max="3082" width="13.5546875" style="29" bestFit="1" customWidth="1"/>
    <col min="3083" max="3083" width="12" style="29" customWidth="1"/>
    <col min="3084" max="3085" width="12.5546875" style="29" bestFit="1" customWidth="1"/>
    <col min="3086" max="3087" width="8.88671875" style="29"/>
    <col min="3088" max="3088" width="11.109375" style="29" bestFit="1" customWidth="1"/>
    <col min="3089" max="3097" width="8.88671875" style="29"/>
    <col min="3098" max="3098" width="8" style="29" bestFit="1" customWidth="1"/>
    <col min="3099" max="3099" width="16.44140625" style="29" bestFit="1" customWidth="1"/>
    <col min="3100" max="3100" width="8.88671875" style="29"/>
    <col min="3101" max="3101" width="12" style="29" bestFit="1" customWidth="1"/>
    <col min="3102" max="3102" width="11.109375" style="29" bestFit="1" customWidth="1"/>
    <col min="3103" max="3104" width="8.88671875" style="29"/>
    <col min="3105" max="3105" width="16.109375" style="29" bestFit="1" customWidth="1"/>
    <col min="3106" max="3107" width="8.88671875" style="29"/>
    <col min="3108" max="3108" width="11.109375" style="29" bestFit="1" customWidth="1"/>
    <col min="3109" max="3331" width="8.88671875" style="29"/>
    <col min="3332" max="3332" width="7.88671875" style="29" customWidth="1"/>
    <col min="3333" max="3333" width="24.5546875" style="29" bestFit="1" customWidth="1"/>
    <col min="3334" max="3334" width="12.5546875" style="29" bestFit="1" customWidth="1"/>
    <col min="3335" max="3335" width="36.5546875" style="29" customWidth="1"/>
    <col min="3336" max="3336" width="10.109375" style="29" customWidth="1"/>
    <col min="3337" max="3337" width="11.109375" style="29" customWidth="1"/>
    <col min="3338" max="3338" width="13.5546875" style="29" bestFit="1" customWidth="1"/>
    <col min="3339" max="3339" width="12" style="29" customWidth="1"/>
    <col min="3340" max="3341" width="12.5546875" style="29" bestFit="1" customWidth="1"/>
    <col min="3342" max="3343" width="8.88671875" style="29"/>
    <col min="3344" max="3344" width="11.109375" style="29" bestFit="1" customWidth="1"/>
    <col min="3345" max="3353" width="8.88671875" style="29"/>
    <col min="3354" max="3354" width="8" style="29" bestFit="1" customWidth="1"/>
    <col min="3355" max="3355" width="16.44140625" style="29" bestFit="1" customWidth="1"/>
    <col min="3356" max="3356" width="8.88671875" style="29"/>
    <col min="3357" max="3357" width="12" style="29" bestFit="1" customWidth="1"/>
    <col min="3358" max="3358" width="11.109375" style="29" bestFit="1" customWidth="1"/>
    <col min="3359" max="3360" width="8.88671875" style="29"/>
    <col min="3361" max="3361" width="16.109375" style="29" bestFit="1" customWidth="1"/>
    <col min="3362" max="3363" width="8.88671875" style="29"/>
    <col min="3364" max="3364" width="11.109375" style="29" bestFit="1" customWidth="1"/>
    <col min="3365" max="3587" width="8.88671875" style="29"/>
    <col min="3588" max="3588" width="7.88671875" style="29" customWidth="1"/>
    <col min="3589" max="3589" width="24.5546875" style="29" bestFit="1" customWidth="1"/>
    <col min="3590" max="3590" width="12.5546875" style="29" bestFit="1" customWidth="1"/>
    <col min="3591" max="3591" width="36.5546875" style="29" customWidth="1"/>
    <col min="3592" max="3592" width="10.109375" style="29" customWidth="1"/>
    <col min="3593" max="3593" width="11.109375" style="29" customWidth="1"/>
    <col min="3594" max="3594" width="13.5546875" style="29" bestFit="1" customWidth="1"/>
    <col min="3595" max="3595" width="12" style="29" customWidth="1"/>
    <col min="3596" max="3597" width="12.5546875" style="29" bestFit="1" customWidth="1"/>
    <col min="3598" max="3599" width="8.88671875" style="29"/>
    <col min="3600" max="3600" width="11.109375" style="29" bestFit="1" customWidth="1"/>
    <col min="3601" max="3609" width="8.88671875" style="29"/>
    <col min="3610" max="3610" width="8" style="29" bestFit="1" customWidth="1"/>
    <col min="3611" max="3611" width="16.44140625" style="29" bestFit="1" customWidth="1"/>
    <col min="3612" max="3612" width="8.88671875" style="29"/>
    <col min="3613" max="3613" width="12" style="29" bestFit="1" customWidth="1"/>
    <col min="3614" max="3614" width="11.109375" style="29" bestFit="1" customWidth="1"/>
    <col min="3615" max="3616" width="8.88671875" style="29"/>
    <col min="3617" max="3617" width="16.109375" style="29" bestFit="1" customWidth="1"/>
    <col min="3618" max="3619" width="8.88671875" style="29"/>
    <col min="3620" max="3620" width="11.109375" style="29" bestFit="1" customWidth="1"/>
    <col min="3621" max="3843" width="8.88671875" style="29"/>
    <col min="3844" max="3844" width="7.88671875" style="29" customWidth="1"/>
    <col min="3845" max="3845" width="24.5546875" style="29" bestFit="1" customWidth="1"/>
    <col min="3846" max="3846" width="12.5546875" style="29" bestFit="1" customWidth="1"/>
    <col min="3847" max="3847" width="36.5546875" style="29" customWidth="1"/>
    <col min="3848" max="3848" width="10.109375" style="29" customWidth="1"/>
    <col min="3849" max="3849" width="11.109375" style="29" customWidth="1"/>
    <col min="3850" max="3850" width="13.5546875" style="29" bestFit="1" customWidth="1"/>
    <col min="3851" max="3851" width="12" style="29" customWidth="1"/>
    <col min="3852" max="3853" width="12.5546875" style="29" bestFit="1" customWidth="1"/>
    <col min="3854" max="3855" width="8.88671875" style="29"/>
    <col min="3856" max="3856" width="11.109375" style="29" bestFit="1" customWidth="1"/>
    <col min="3857" max="3865" width="8.88671875" style="29"/>
    <col min="3866" max="3866" width="8" style="29" bestFit="1" customWidth="1"/>
    <col min="3867" max="3867" width="16.44140625" style="29" bestFit="1" customWidth="1"/>
    <col min="3868" max="3868" width="8.88671875" style="29"/>
    <col min="3869" max="3869" width="12" style="29" bestFit="1" customWidth="1"/>
    <col min="3870" max="3870" width="11.109375" style="29" bestFit="1" customWidth="1"/>
    <col min="3871" max="3872" width="8.88671875" style="29"/>
    <col min="3873" max="3873" width="16.109375" style="29" bestFit="1" customWidth="1"/>
    <col min="3874" max="3875" width="8.88671875" style="29"/>
    <col min="3876" max="3876" width="11.109375" style="29" bestFit="1" customWidth="1"/>
    <col min="3877" max="4099" width="8.88671875" style="29"/>
    <col min="4100" max="4100" width="7.88671875" style="29" customWidth="1"/>
    <col min="4101" max="4101" width="24.5546875" style="29" bestFit="1" customWidth="1"/>
    <col min="4102" max="4102" width="12.5546875" style="29" bestFit="1" customWidth="1"/>
    <col min="4103" max="4103" width="36.5546875" style="29" customWidth="1"/>
    <col min="4104" max="4104" width="10.109375" style="29" customWidth="1"/>
    <col min="4105" max="4105" width="11.109375" style="29" customWidth="1"/>
    <col min="4106" max="4106" width="13.5546875" style="29" bestFit="1" customWidth="1"/>
    <col min="4107" max="4107" width="12" style="29" customWidth="1"/>
    <col min="4108" max="4109" width="12.5546875" style="29" bestFit="1" customWidth="1"/>
    <col min="4110" max="4111" width="8.88671875" style="29"/>
    <col min="4112" max="4112" width="11.109375" style="29" bestFit="1" customWidth="1"/>
    <col min="4113" max="4121" width="8.88671875" style="29"/>
    <col min="4122" max="4122" width="8" style="29" bestFit="1" customWidth="1"/>
    <col min="4123" max="4123" width="16.44140625" style="29" bestFit="1" customWidth="1"/>
    <col min="4124" max="4124" width="8.88671875" style="29"/>
    <col min="4125" max="4125" width="12" style="29" bestFit="1" customWidth="1"/>
    <col min="4126" max="4126" width="11.109375" style="29" bestFit="1" customWidth="1"/>
    <col min="4127" max="4128" width="8.88671875" style="29"/>
    <col min="4129" max="4129" width="16.109375" style="29" bestFit="1" customWidth="1"/>
    <col min="4130" max="4131" width="8.88671875" style="29"/>
    <col min="4132" max="4132" width="11.109375" style="29" bestFit="1" customWidth="1"/>
    <col min="4133" max="4355" width="8.88671875" style="29"/>
    <col min="4356" max="4356" width="7.88671875" style="29" customWidth="1"/>
    <col min="4357" max="4357" width="24.5546875" style="29" bestFit="1" customWidth="1"/>
    <col min="4358" max="4358" width="12.5546875" style="29" bestFit="1" customWidth="1"/>
    <col min="4359" max="4359" width="36.5546875" style="29" customWidth="1"/>
    <col min="4360" max="4360" width="10.109375" style="29" customWidth="1"/>
    <col min="4361" max="4361" width="11.109375" style="29" customWidth="1"/>
    <col min="4362" max="4362" width="13.5546875" style="29" bestFit="1" customWidth="1"/>
    <col min="4363" max="4363" width="12" style="29" customWidth="1"/>
    <col min="4364" max="4365" width="12.5546875" style="29" bestFit="1" customWidth="1"/>
    <col min="4366" max="4367" width="8.88671875" style="29"/>
    <col min="4368" max="4368" width="11.109375" style="29" bestFit="1" customWidth="1"/>
    <col min="4369" max="4377" width="8.88671875" style="29"/>
    <col min="4378" max="4378" width="8" style="29" bestFit="1" customWidth="1"/>
    <col min="4379" max="4379" width="16.44140625" style="29" bestFit="1" customWidth="1"/>
    <col min="4380" max="4380" width="8.88671875" style="29"/>
    <col min="4381" max="4381" width="12" style="29" bestFit="1" customWidth="1"/>
    <col min="4382" max="4382" width="11.109375" style="29" bestFit="1" customWidth="1"/>
    <col min="4383" max="4384" width="8.88671875" style="29"/>
    <col min="4385" max="4385" width="16.109375" style="29" bestFit="1" customWidth="1"/>
    <col min="4386" max="4387" width="8.88671875" style="29"/>
    <col min="4388" max="4388" width="11.109375" style="29" bestFit="1" customWidth="1"/>
    <col min="4389" max="4611" width="8.88671875" style="29"/>
    <col min="4612" max="4612" width="7.88671875" style="29" customWidth="1"/>
    <col min="4613" max="4613" width="24.5546875" style="29" bestFit="1" customWidth="1"/>
    <col min="4614" max="4614" width="12.5546875" style="29" bestFit="1" customWidth="1"/>
    <col min="4615" max="4615" width="36.5546875" style="29" customWidth="1"/>
    <col min="4616" max="4616" width="10.109375" style="29" customWidth="1"/>
    <col min="4617" max="4617" width="11.109375" style="29" customWidth="1"/>
    <col min="4618" max="4618" width="13.5546875" style="29" bestFit="1" customWidth="1"/>
    <col min="4619" max="4619" width="12" style="29" customWidth="1"/>
    <col min="4620" max="4621" width="12.5546875" style="29" bestFit="1" customWidth="1"/>
    <col min="4622" max="4623" width="8.88671875" style="29"/>
    <col min="4624" max="4624" width="11.109375" style="29" bestFit="1" customWidth="1"/>
    <col min="4625" max="4633" width="8.88671875" style="29"/>
    <col min="4634" max="4634" width="8" style="29" bestFit="1" customWidth="1"/>
    <col min="4635" max="4635" width="16.44140625" style="29" bestFit="1" customWidth="1"/>
    <col min="4636" max="4636" width="8.88671875" style="29"/>
    <col min="4637" max="4637" width="12" style="29" bestFit="1" customWidth="1"/>
    <col min="4638" max="4638" width="11.109375" style="29" bestFit="1" customWidth="1"/>
    <col min="4639" max="4640" width="8.88671875" style="29"/>
    <col min="4641" max="4641" width="16.109375" style="29" bestFit="1" customWidth="1"/>
    <col min="4642" max="4643" width="8.88671875" style="29"/>
    <col min="4644" max="4644" width="11.109375" style="29" bestFit="1" customWidth="1"/>
    <col min="4645" max="4867" width="8.88671875" style="29"/>
    <col min="4868" max="4868" width="7.88671875" style="29" customWidth="1"/>
    <col min="4869" max="4869" width="24.5546875" style="29" bestFit="1" customWidth="1"/>
    <col min="4870" max="4870" width="12.5546875" style="29" bestFit="1" customWidth="1"/>
    <col min="4871" max="4871" width="36.5546875" style="29" customWidth="1"/>
    <col min="4872" max="4872" width="10.109375" style="29" customWidth="1"/>
    <col min="4873" max="4873" width="11.109375" style="29" customWidth="1"/>
    <col min="4874" max="4874" width="13.5546875" style="29" bestFit="1" customWidth="1"/>
    <col min="4875" max="4875" width="12" style="29" customWidth="1"/>
    <col min="4876" max="4877" width="12.5546875" style="29" bestFit="1" customWidth="1"/>
    <col min="4878" max="4879" width="8.88671875" style="29"/>
    <col min="4880" max="4880" width="11.109375" style="29" bestFit="1" customWidth="1"/>
    <col min="4881" max="4889" width="8.88671875" style="29"/>
    <col min="4890" max="4890" width="8" style="29" bestFit="1" customWidth="1"/>
    <col min="4891" max="4891" width="16.44140625" style="29" bestFit="1" customWidth="1"/>
    <col min="4892" max="4892" width="8.88671875" style="29"/>
    <col min="4893" max="4893" width="12" style="29" bestFit="1" customWidth="1"/>
    <col min="4894" max="4894" width="11.109375" style="29" bestFit="1" customWidth="1"/>
    <col min="4895" max="4896" width="8.88671875" style="29"/>
    <col min="4897" max="4897" width="16.109375" style="29" bestFit="1" customWidth="1"/>
    <col min="4898" max="4899" width="8.88671875" style="29"/>
    <col min="4900" max="4900" width="11.109375" style="29" bestFit="1" customWidth="1"/>
    <col min="4901" max="5123" width="8.88671875" style="29"/>
    <col min="5124" max="5124" width="7.88671875" style="29" customWidth="1"/>
    <col min="5125" max="5125" width="24.5546875" style="29" bestFit="1" customWidth="1"/>
    <col min="5126" max="5126" width="12.5546875" style="29" bestFit="1" customWidth="1"/>
    <col min="5127" max="5127" width="36.5546875" style="29" customWidth="1"/>
    <col min="5128" max="5128" width="10.109375" style="29" customWidth="1"/>
    <col min="5129" max="5129" width="11.109375" style="29" customWidth="1"/>
    <col min="5130" max="5130" width="13.5546875" style="29" bestFit="1" customWidth="1"/>
    <col min="5131" max="5131" width="12" style="29" customWidth="1"/>
    <col min="5132" max="5133" width="12.5546875" style="29" bestFit="1" customWidth="1"/>
    <col min="5134" max="5135" width="8.88671875" style="29"/>
    <col min="5136" max="5136" width="11.109375" style="29" bestFit="1" customWidth="1"/>
    <col min="5137" max="5145" width="8.88671875" style="29"/>
    <col min="5146" max="5146" width="8" style="29" bestFit="1" customWidth="1"/>
    <col min="5147" max="5147" width="16.44140625" style="29" bestFit="1" customWidth="1"/>
    <col min="5148" max="5148" width="8.88671875" style="29"/>
    <col min="5149" max="5149" width="12" style="29" bestFit="1" customWidth="1"/>
    <col min="5150" max="5150" width="11.109375" style="29" bestFit="1" customWidth="1"/>
    <col min="5151" max="5152" width="8.88671875" style="29"/>
    <col min="5153" max="5153" width="16.109375" style="29" bestFit="1" customWidth="1"/>
    <col min="5154" max="5155" width="8.88671875" style="29"/>
    <col min="5156" max="5156" width="11.109375" style="29" bestFit="1" customWidth="1"/>
    <col min="5157" max="5379" width="8.88671875" style="29"/>
    <col min="5380" max="5380" width="7.88671875" style="29" customWidth="1"/>
    <col min="5381" max="5381" width="24.5546875" style="29" bestFit="1" customWidth="1"/>
    <col min="5382" max="5382" width="12.5546875" style="29" bestFit="1" customWidth="1"/>
    <col min="5383" max="5383" width="36.5546875" style="29" customWidth="1"/>
    <col min="5384" max="5384" width="10.109375" style="29" customWidth="1"/>
    <col min="5385" max="5385" width="11.109375" style="29" customWidth="1"/>
    <col min="5386" max="5386" width="13.5546875" style="29" bestFit="1" customWidth="1"/>
    <col min="5387" max="5387" width="12" style="29" customWidth="1"/>
    <col min="5388" max="5389" width="12.5546875" style="29" bestFit="1" customWidth="1"/>
    <col min="5390" max="5391" width="8.88671875" style="29"/>
    <col min="5392" max="5392" width="11.109375" style="29" bestFit="1" customWidth="1"/>
    <col min="5393" max="5401" width="8.88671875" style="29"/>
    <col min="5402" max="5402" width="8" style="29" bestFit="1" customWidth="1"/>
    <col min="5403" max="5403" width="16.44140625" style="29" bestFit="1" customWidth="1"/>
    <col min="5404" max="5404" width="8.88671875" style="29"/>
    <col min="5405" max="5405" width="12" style="29" bestFit="1" customWidth="1"/>
    <col min="5406" max="5406" width="11.109375" style="29" bestFit="1" customWidth="1"/>
    <col min="5407" max="5408" width="8.88671875" style="29"/>
    <col min="5409" max="5409" width="16.109375" style="29" bestFit="1" customWidth="1"/>
    <col min="5410" max="5411" width="8.88671875" style="29"/>
    <col min="5412" max="5412" width="11.109375" style="29" bestFit="1" customWidth="1"/>
    <col min="5413" max="5635" width="8.88671875" style="29"/>
    <col min="5636" max="5636" width="7.88671875" style="29" customWidth="1"/>
    <col min="5637" max="5637" width="24.5546875" style="29" bestFit="1" customWidth="1"/>
    <col min="5638" max="5638" width="12.5546875" style="29" bestFit="1" customWidth="1"/>
    <col min="5639" max="5639" width="36.5546875" style="29" customWidth="1"/>
    <col min="5640" max="5640" width="10.109375" style="29" customWidth="1"/>
    <col min="5641" max="5641" width="11.109375" style="29" customWidth="1"/>
    <col min="5642" max="5642" width="13.5546875" style="29" bestFit="1" customWidth="1"/>
    <col min="5643" max="5643" width="12" style="29" customWidth="1"/>
    <col min="5644" max="5645" width="12.5546875" style="29" bestFit="1" customWidth="1"/>
    <col min="5646" max="5647" width="8.88671875" style="29"/>
    <col min="5648" max="5648" width="11.109375" style="29" bestFit="1" customWidth="1"/>
    <col min="5649" max="5657" width="8.88671875" style="29"/>
    <col min="5658" max="5658" width="8" style="29" bestFit="1" customWidth="1"/>
    <col min="5659" max="5659" width="16.44140625" style="29" bestFit="1" customWidth="1"/>
    <col min="5660" max="5660" width="8.88671875" style="29"/>
    <col min="5661" max="5661" width="12" style="29" bestFit="1" customWidth="1"/>
    <col min="5662" max="5662" width="11.109375" style="29" bestFit="1" customWidth="1"/>
    <col min="5663" max="5664" width="8.88671875" style="29"/>
    <col min="5665" max="5665" width="16.109375" style="29" bestFit="1" customWidth="1"/>
    <col min="5666" max="5667" width="8.88671875" style="29"/>
    <col min="5668" max="5668" width="11.109375" style="29" bestFit="1" customWidth="1"/>
    <col min="5669" max="5891" width="8.88671875" style="29"/>
    <col min="5892" max="5892" width="7.88671875" style="29" customWidth="1"/>
    <col min="5893" max="5893" width="24.5546875" style="29" bestFit="1" customWidth="1"/>
    <col min="5894" max="5894" width="12.5546875" style="29" bestFit="1" customWidth="1"/>
    <col min="5895" max="5895" width="36.5546875" style="29" customWidth="1"/>
    <col min="5896" max="5896" width="10.109375" style="29" customWidth="1"/>
    <col min="5897" max="5897" width="11.109375" style="29" customWidth="1"/>
    <col min="5898" max="5898" width="13.5546875" style="29" bestFit="1" customWidth="1"/>
    <col min="5899" max="5899" width="12" style="29" customWidth="1"/>
    <col min="5900" max="5901" width="12.5546875" style="29" bestFit="1" customWidth="1"/>
    <col min="5902" max="5903" width="8.88671875" style="29"/>
    <col min="5904" max="5904" width="11.109375" style="29" bestFit="1" customWidth="1"/>
    <col min="5905" max="5913" width="8.88671875" style="29"/>
    <col min="5914" max="5914" width="8" style="29" bestFit="1" customWidth="1"/>
    <col min="5915" max="5915" width="16.44140625" style="29" bestFit="1" customWidth="1"/>
    <col min="5916" max="5916" width="8.88671875" style="29"/>
    <col min="5917" max="5917" width="12" style="29" bestFit="1" customWidth="1"/>
    <col min="5918" max="5918" width="11.109375" style="29" bestFit="1" customWidth="1"/>
    <col min="5919" max="5920" width="8.88671875" style="29"/>
    <col min="5921" max="5921" width="16.109375" style="29" bestFit="1" customWidth="1"/>
    <col min="5922" max="5923" width="8.88671875" style="29"/>
    <col min="5924" max="5924" width="11.109375" style="29" bestFit="1" customWidth="1"/>
    <col min="5925" max="6147" width="8.88671875" style="29"/>
    <col min="6148" max="6148" width="7.88671875" style="29" customWidth="1"/>
    <col min="6149" max="6149" width="24.5546875" style="29" bestFit="1" customWidth="1"/>
    <col min="6150" max="6150" width="12.5546875" style="29" bestFit="1" customWidth="1"/>
    <col min="6151" max="6151" width="36.5546875" style="29" customWidth="1"/>
    <col min="6152" max="6152" width="10.109375" style="29" customWidth="1"/>
    <col min="6153" max="6153" width="11.109375" style="29" customWidth="1"/>
    <col min="6154" max="6154" width="13.5546875" style="29" bestFit="1" customWidth="1"/>
    <col min="6155" max="6155" width="12" style="29" customWidth="1"/>
    <col min="6156" max="6157" width="12.5546875" style="29" bestFit="1" customWidth="1"/>
    <col min="6158" max="6159" width="8.88671875" style="29"/>
    <col min="6160" max="6160" width="11.109375" style="29" bestFit="1" customWidth="1"/>
    <col min="6161" max="6169" width="8.88671875" style="29"/>
    <col min="6170" max="6170" width="8" style="29" bestFit="1" customWidth="1"/>
    <col min="6171" max="6171" width="16.44140625" style="29" bestFit="1" customWidth="1"/>
    <col min="6172" max="6172" width="8.88671875" style="29"/>
    <col min="6173" max="6173" width="12" style="29" bestFit="1" customWidth="1"/>
    <col min="6174" max="6174" width="11.109375" style="29" bestFit="1" customWidth="1"/>
    <col min="6175" max="6176" width="8.88671875" style="29"/>
    <col min="6177" max="6177" width="16.109375" style="29" bestFit="1" customWidth="1"/>
    <col min="6178" max="6179" width="8.88671875" style="29"/>
    <col min="6180" max="6180" width="11.109375" style="29" bestFit="1" customWidth="1"/>
    <col min="6181" max="6403" width="8.88671875" style="29"/>
    <col min="6404" max="6404" width="7.88671875" style="29" customWidth="1"/>
    <col min="6405" max="6405" width="24.5546875" style="29" bestFit="1" customWidth="1"/>
    <col min="6406" max="6406" width="12.5546875" style="29" bestFit="1" customWidth="1"/>
    <col min="6407" max="6407" width="36.5546875" style="29" customWidth="1"/>
    <col min="6408" max="6408" width="10.109375" style="29" customWidth="1"/>
    <col min="6409" max="6409" width="11.109375" style="29" customWidth="1"/>
    <col min="6410" max="6410" width="13.5546875" style="29" bestFit="1" customWidth="1"/>
    <col min="6411" max="6411" width="12" style="29" customWidth="1"/>
    <col min="6412" max="6413" width="12.5546875" style="29" bestFit="1" customWidth="1"/>
    <col min="6414" max="6415" width="8.88671875" style="29"/>
    <col min="6416" max="6416" width="11.109375" style="29" bestFit="1" customWidth="1"/>
    <col min="6417" max="6425" width="8.88671875" style="29"/>
    <col min="6426" max="6426" width="8" style="29" bestFit="1" customWidth="1"/>
    <col min="6427" max="6427" width="16.44140625" style="29" bestFit="1" customWidth="1"/>
    <col min="6428" max="6428" width="8.88671875" style="29"/>
    <col min="6429" max="6429" width="12" style="29" bestFit="1" customWidth="1"/>
    <col min="6430" max="6430" width="11.109375" style="29" bestFit="1" customWidth="1"/>
    <col min="6431" max="6432" width="8.88671875" style="29"/>
    <col min="6433" max="6433" width="16.109375" style="29" bestFit="1" customWidth="1"/>
    <col min="6434" max="6435" width="8.88671875" style="29"/>
    <col min="6436" max="6436" width="11.109375" style="29" bestFit="1" customWidth="1"/>
    <col min="6437" max="6659" width="8.88671875" style="29"/>
    <col min="6660" max="6660" width="7.88671875" style="29" customWidth="1"/>
    <col min="6661" max="6661" width="24.5546875" style="29" bestFit="1" customWidth="1"/>
    <col min="6662" max="6662" width="12.5546875" style="29" bestFit="1" customWidth="1"/>
    <col min="6663" max="6663" width="36.5546875" style="29" customWidth="1"/>
    <col min="6664" max="6664" width="10.109375" style="29" customWidth="1"/>
    <col min="6665" max="6665" width="11.109375" style="29" customWidth="1"/>
    <col min="6666" max="6666" width="13.5546875" style="29" bestFit="1" customWidth="1"/>
    <col min="6667" max="6667" width="12" style="29" customWidth="1"/>
    <col min="6668" max="6669" width="12.5546875" style="29" bestFit="1" customWidth="1"/>
    <col min="6670" max="6671" width="8.88671875" style="29"/>
    <col min="6672" max="6672" width="11.109375" style="29" bestFit="1" customWidth="1"/>
    <col min="6673" max="6681" width="8.88671875" style="29"/>
    <col min="6682" max="6682" width="8" style="29" bestFit="1" customWidth="1"/>
    <col min="6683" max="6683" width="16.44140625" style="29" bestFit="1" customWidth="1"/>
    <col min="6684" max="6684" width="8.88671875" style="29"/>
    <col min="6685" max="6685" width="12" style="29" bestFit="1" customWidth="1"/>
    <col min="6686" max="6686" width="11.109375" style="29" bestFit="1" customWidth="1"/>
    <col min="6687" max="6688" width="8.88671875" style="29"/>
    <col min="6689" max="6689" width="16.109375" style="29" bestFit="1" customWidth="1"/>
    <col min="6690" max="6691" width="8.88671875" style="29"/>
    <col min="6692" max="6692" width="11.109375" style="29" bestFit="1" customWidth="1"/>
    <col min="6693" max="6915" width="8.88671875" style="29"/>
    <col min="6916" max="6916" width="7.88671875" style="29" customWidth="1"/>
    <col min="6917" max="6917" width="24.5546875" style="29" bestFit="1" customWidth="1"/>
    <col min="6918" max="6918" width="12.5546875" style="29" bestFit="1" customWidth="1"/>
    <col min="6919" max="6919" width="36.5546875" style="29" customWidth="1"/>
    <col min="6920" max="6920" width="10.109375" style="29" customWidth="1"/>
    <col min="6921" max="6921" width="11.109375" style="29" customWidth="1"/>
    <col min="6922" max="6922" width="13.5546875" style="29" bestFit="1" customWidth="1"/>
    <col min="6923" max="6923" width="12" style="29" customWidth="1"/>
    <col min="6924" max="6925" width="12.5546875" style="29" bestFit="1" customWidth="1"/>
    <col min="6926" max="6927" width="8.88671875" style="29"/>
    <col min="6928" max="6928" width="11.109375" style="29" bestFit="1" customWidth="1"/>
    <col min="6929" max="6937" width="8.88671875" style="29"/>
    <col min="6938" max="6938" width="8" style="29" bestFit="1" customWidth="1"/>
    <col min="6939" max="6939" width="16.44140625" style="29" bestFit="1" customWidth="1"/>
    <col min="6940" max="6940" width="8.88671875" style="29"/>
    <col min="6941" max="6941" width="12" style="29" bestFit="1" customWidth="1"/>
    <col min="6942" max="6942" width="11.109375" style="29" bestFit="1" customWidth="1"/>
    <col min="6943" max="6944" width="8.88671875" style="29"/>
    <col min="6945" max="6945" width="16.109375" style="29" bestFit="1" customWidth="1"/>
    <col min="6946" max="6947" width="8.88671875" style="29"/>
    <col min="6948" max="6948" width="11.109375" style="29" bestFit="1" customWidth="1"/>
    <col min="6949" max="7171" width="8.88671875" style="29"/>
    <col min="7172" max="7172" width="7.88671875" style="29" customWidth="1"/>
    <col min="7173" max="7173" width="24.5546875" style="29" bestFit="1" customWidth="1"/>
    <col min="7174" max="7174" width="12.5546875" style="29" bestFit="1" customWidth="1"/>
    <col min="7175" max="7175" width="36.5546875" style="29" customWidth="1"/>
    <col min="7176" max="7176" width="10.109375" style="29" customWidth="1"/>
    <col min="7177" max="7177" width="11.109375" style="29" customWidth="1"/>
    <col min="7178" max="7178" width="13.5546875" style="29" bestFit="1" customWidth="1"/>
    <col min="7179" max="7179" width="12" style="29" customWidth="1"/>
    <col min="7180" max="7181" width="12.5546875" style="29" bestFit="1" customWidth="1"/>
    <col min="7182" max="7183" width="8.88671875" style="29"/>
    <col min="7184" max="7184" width="11.109375" style="29" bestFit="1" customWidth="1"/>
    <col min="7185" max="7193" width="8.88671875" style="29"/>
    <col min="7194" max="7194" width="8" style="29" bestFit="1" customWidth="1"/>
    <col min="7195" max="7195" width="16.44140625" style="29" bestFit="1" customWidth="1"/>
    <col min="7196" max="7196" width="8.88671875" style="29"/>
    <col min="7197" max="7197" width="12" style="29" bestFit="1" customWidth="1"/>
    <col min="7198" max="7198" width="11.109375" style="29" bestFit="1" customWidth="1"/>
    <col min="7199" max="7200" width="8.88671875" style="29"/>
    <col min="7201" max="7201" width="16.109375" style="29" bestFit="1" customWidth="1"/>
    <col min="7202" max="7203" width="8.88671875" style="29"/>
    <col min="7204" max="7204" width="11.109375" style="29" bestFit="1" customWidth="1"/>
    <col min="7205" max="7427" width="8.88671875" style="29"/>
    <col min="7428" max="7428" width="7.88671875" style="29" customWidth="1"/>
    <col min="7429" max="7429" width="24.5546875" style="29" bestFit="1" customWidth="1"/>
    <col min="7430" max="7430" width="12.5546875" style="29" bestFit="1" customWidth="1"/>
    <col min="7431" max="7431" width="36.5546875" style="29" customWidth="1"/>
    <col min="7432" max="7432" width="10.109375" style="29" customWidth="1"/>
    <col min="7433" max="7433" width="11.109375" style="29" customWidth="1"/>
    <col min="7434" max="7434" width="13.5546875" style="29" bestFit="1" customWidth="1"/>
    <col min="7435" max="7435" width="12" style="29" customWidth="1"/>
    <col min="7436" max="7437" width="12.5546875" style="29" bestFit="1" customWidth="1"/>
    <col min="7438" max="7439" width="8.88671875" style="29"/>
    <col min="7440" max="7440" width="11.109375" style="29" bestFit="1" customWidth="1"/>
    <col min="7441" max="7449" width="8.88671875" style="29"/>
    <col min="7450" max="7450" width="8" style="29" bestFit="1" customWidth="1"/>
    <col min="7451" max="7451" width="16.44140625" style="29" bestFit="1" customWidth="1"/>
    <col min="7452" max="7452" width="8.88671875" style="29"/>
    <col min="7453" max="7453" width="12" style="29" bestFit="1" customWidth="1"/>
    <col min="7454" max="7454" width="11.109375" style="29" bestFit="1" customWidth="1"/>
    <col min="7455" max="7456" width="8.88671875" style="29"/>
    <col min="7457" max="7457" width="16.109375" style="29" bestFit="1" customWidth="1"/>
    <col min="7458" max="7459" width="8.88671875" style="29"/>
    <col min="7460" max="7460" width="11.109375" style="29" bestFit="1" customWidth="1"/>
    <col min="7461" max="7683" width="8.88671875" style="29"/>
    <col min="7684" max="7684" width="7.88671875" style="29" customWidth="1"/>
    <col min="7685" max="7685" width="24.5546875" style="29" bestFit="1" customWidth="1"/>
    <col min="7686" max="7686" width="12.5546875" style="29" bestFit="1" customWidth="1"/>
    <col min="7687" max="7687" width="36.5546875" style="29" customWidth="1"/>
    <col min="7688" max="7688" width="10.109375" style="29" customWidth="1"/>
    <col min="7689" max="7689" width="11.109375" style="29" customWidth="1"/>
    <col min="7690" max="7690" width="13.5546875" style="29" bestFit="1" customWidth="1"/>
    <col min="7691" max="7691" width="12" style="29" customWidth="1"/>
    <col min="7692" max="7693" width="12.5546875" style="29" bestFit="1" customWidth="1"/>
    <col min="7694" max="7695" width="8.88671875" style="29"/>
    <col min="7696" max="7696" width="11.109375" style="29" bestFit="1" customWidth="1"/>
    <col min="7697" max="7705" width="8.88671875" style="29"/>
    <col min="7706" max="7706" width="8" style="29" bestFit="1" customWidth="1"/>
    <col min="7707" max="7707" width="16.44140625" style="29" bestFit="1" customWidth="1"/>
    <col min="7708" max="7708" width="8.88671875" style="29"/>
    <col min="7709" max="7709" width="12" style="29" bestFit="1" customWidth="1"/>
    <col min="7710" max="7710" width="11.109375" style="29" bestFit="1" customWidth="1"/>
    <col min="7711" max="7712" width="8.88671875" style="29"/>
    <col min="7713" max="7713" width="16.109375" style="29" bestFit="1" customWidth="1"/>
    <col min="7714" max="7715" width="8.88671875" style="29"/>
    <col min="7716" max="7716" width="11.109375" style="29" bestFit="1" customWidth="1"/>
    <col min="7717" max="7939" width="8.88671875" style="29"/>
    <col min="7940" max="7940" width="7.88671875" style="29" customWidth="1"/>
    <col min="7941" max="7941" width="24.5546875" style="29" bestFit="1" customWidth="1"/>
    <col min="7942" max="7942" width="12.5546875" style="29" bestFit="1" customWidth="1"/>
    <col min="7943" max="7943" width="36.5546875" style="29" customWidth="1"/>
    <col min="7944" max="7944" width="10.109375" style="29" customWidth="1"/>
    <col min="7945" max="7945" width="11.109375" style="29" customWidth="1"/>
    <col min="7946" max="7946" width="13.5546875" style="29" bestFit="1" customWidth="1"/>
    <col min="7947" max="7947" width="12" style="29" customWidth="1"/>
    <col min="7948" max="7949" width="12.5546875" style="29" bestFit="1" customWidth="1"/>
    <col min="7950" max="7951" width="8.88671875" style="29"/>
    <col min="7952" max="7952" width="11.109375" style="29" bestFit="1" customWidth="1"/>
    <col min="7953" max="7961" width="8.88671875" style="29"/>
    <col min="7962" max="7962" width="8" style="29" bestFit="1" customWidth="1"/>
    <col min="7963" max="7963" width="16.44140625" style="29" bestFit="1" customWidth="1"/>
    <col min="7964" max="7964" width="8.88671875" style="29"/>
    <col min="7965" max="7965" width="12" style="29" bestFit="1" customWidth="1"/>
    <col min="7966" max="7966" width="11.109375" style="29" bestFit="1" customWidth="1"/>
    <col min="7967" max="7968" width="8.88671875" style="29"/>
    <col min="7969" max="7969" width="16.109375" style="29" bestFit="1" customWidth="1"/>
    <col min="7970" max="7971" width="8.88671875" style="29"/>
    <col min="7972" max="7972" width="11.109375" style="29" bestFit="1" customWidth="1"/>
    <col min="7973" max="8195" width="8.88671875" style="29"/>
    <col min="8196" max="8196" width="7.88671875" style="29" customWidth="1"/>
    <col min="8197" max="8197" width="24.5546875" style="29" bestFit="1" customWidth="1"/>
    <col min="8198" max="8198" width="12.5546875" style="29" bestFit="1" customWidth="1"/>
    <col min="8199" max="8199" width="36.5546875" style="29" customWidth="1"/>
    <col min="8200" max="8200" width="10.109375" style="29" customWidth="1"/>
    <col min="8201" max="8201" width="11.109375" style="29" customWidth="1"/>
    <col min="8202" max="8202" width="13.5546875" style="29" bestFit="1" customWidth="1"/>
    <col min="8203" max="8203" width="12" style="29" customWidth="1"/>
    <col min="8204" max="8205" width="12.5546875" style="29" bestFit="1" customWidth="1"/>
    <col min="8206" max="8207" width="8.88671875" style="29"/>
    <col min="8208" max="8208" width="11.109375" style="29" bestFit="1" customWidth="1"/>
    <col min="8209" max="8217" width="8.88671875" style="29"/>
    <col min="8218" max="8218" width="8" style="29" bestFit="1" customWidth="1"/>
    <col min="8219" max="8219" width="16.44140625" style="29" bestFit="1" customWidth="1"/>
    <col min="8220" max="8220" width="8.88671875" style="29"/>
    <col min="8221" max="8221" width="12" style="29" bestFit="1" customWidth="1"/>
    <col min="8222" max="8222" width="11.109375" style="29" bestFit="1" customWidth="1"/>
    <col min="8223" max="8224" width="8.88671875" style="29"/>
    <col min="8225" max="8225" width="16.109375" style="29" bestFit="1" customWidth="1"/>
    <col min="8226" max="8227" width="8.88671875" style="29"/>
    <col min="8228" max="8228" width="11.109375" style="29" bestFit="1" customWidth="1"/>
    <col min="8229" max="8451" width="8.88671875" style="29"/>
    <col min="8452" max="8452" width="7.88671875" style="29" customWidth="1"/>
    <col min="8453" max="8453" width="24.5546875" style="29" bestFit="1" customWidth="1"/>
    <col min="8454" max="8454" width="12.5546875" style="29" bestFit="1" customWidth="1"/>
    <col min="8455" max="8455" width="36.5546875" style="29" customWidth="1"/>
    <col min="8456" max="8456" width="10.109375" style="29" customWidth="1"/>
    <col min="8457" max="8457" width="11.109375" style="29" customWidth="1"/>
    <col min="8458" max="8458" width="13.5546875" style="29" bestFit="1" customWidth="1"/>
    <col min="8459" max="8459" width="12" style="29" customWidth="1"/>
    <col min="8460" max="8461" width="12.5546875" style="29" bestFit="1" customWidth="1"/>
    <col min="8462" max="8463" width="8.88671875" style="29"/>
    <col min="8464" max="8464" width="11.109375" style="29" bestFit="1" customWidth="1"/>
    <col min="8465" max="8473" width="8.88671875" style="29"/>
    <col min="8474" max="8474" width="8" style="29" bestFit="1" customWidth="1"/>
    <col min="8475" max="8475" width="16.44140625" style="29" bestFit="1" customWidth="1"/>
    <col min="8476" max="8476" width="8.88671875" style="29"/>
    <col min="8477" max="8477" width="12" style="29" bestFit="1" customWidth="1"/>
    <col min="8478" max="8478" width="11.109375" style="29" bestFit="1" customWidth="1"/>
    <col min="8479" max="8480" width="8.88671875" style="29"/>
    <col min="8481" max="8481" width="16.109375" style="29" bestFit="1" customWidth="1"/>
    <col min="8482" max="8483" width="8.88671875" style="29"/>
    <col min="8484" max="8484" width="11.109375" style="29" bestFit="1" customWidth="1"/>
    <col min="8485" max="8707" width="8.88671875" style="29"/>
    <col min="8708" max="8708" width="7.88671875" style="29" customWidth="1"/>
    <col min="8709" max="8709" width="24.5546875" style="29" bestFit="1" customWidth="1"/>
    <col min="8710" max="8710" width="12.5546875" style="29" bestFit="1" customWidth="1"/>
    <col min="8711" max="8711" width="36.5546875" style="29" customWidth="1"/>
    <col min="8712" max="8712" width="10.109375" style="29" customWidth="1"/>
    <col min="8713" max="8713" width="11.109375" style="29" customWidth="1"/>
    <col min="8714" max="8714" width="13.5546875" style="29" bestFit="1" customWidth="1"/>
    <col min="8715" max="8715" width="12" style="29" customWidth="1"/>
    <col min="8716" max="8717" width="12.5546875" style="29" bestFit="1" customWidth="1"/>
    <col min="8718" max="8719" width="8.88671875" style="29"/>
    <col min="8720" max="8720" width="11.109375" style="29" bestFit="1" customWidth="1"/>
    <col min="8721" max="8729" width="8.88671875" style="29"/>
    <col min="8730" max="8730" width="8" style="29" bestFit="1" customWidth="1"/>
    <col min="8731" max="8731" width="16.44140625" style="29" bestFit="1" customWidth="1"/>
    <col min="8732" max="8732" width="8.88671875" style="29"/>
    <col min="8733" max="8733" width="12" style="29" bestFit="1" customWidth="1"/>
    <col min="8734" max="8734" width="11.109375" style="29" bestFit="1" customWidth="1"/>
    <col min="8735" max="8736" width="8.88671875" style="29"/>
    <col min="8737" max="8737" width="16.109375" style="29" bestFit="1" customWidth="1"/>
    <col min="8738" max="8739" width="8.88671875" style="29"/>
    <col min="8740" max="8740" width="11.109375" style="29" bestFit="1" customWidth="1"/>
    <col min="8741" max="8963" width="8.88671875" style="29"/>
    <col min="8964" max="8964" width="7.88671875" style="29" customWidth="1"/>
    <col min="8965" max="8965" width="24.5546875" style="29" bestFit="1" customWidth="1"/>
    <col min="8966" max="8966" width="12.5546875" style="29" bestFit="1" customWidth="1"/>
    <col min="8967" max="8967" width="36.5546875" style="29" customWidth="1"/>
    <col min="8968" max="8968" width="10.109375" style="29" customWidth="1"/>
    <col min="8969" max="8969" width="11.109375" style="29" customWidth="1"/>
    <col min="8970" max="8970" width="13.5546875" style="29" bestFit="1" customWidth="1"/>
    <col min="8971" max="8971" width="12" style="29" customWidth="1"/>
    <col min="8972" max="8973" width="12.5546875" style="29" bestFit="1" customWidth="1"/>
    <col min="8974" max="8975" width="8.88671875" style="29"/>
    <col min="8976" max="8976" width="11.109375" style="29" bestFit="1" customWidth="1"/>
    <col min="8977" max="8985" width="8.88671875" style="29"/>
    <col min="8986" max="8986" width="8" style="29" bestFit="1" customWidth="1"/>
    <col min="8987" max="8987" width="16.44140625" style="29" bestFit="1" customWidth="1"/>
    <col min="8988" max="8988" width="8.88671875" style="29"/>
    <col min="8989" max="8989" width="12" style="29" bestFit="1" customWidth="1"/>
    <col min="8990" max="8990" width="11.109375" style="29" bestFit="1" customWidth="1"/>
    <col min="8991" max="8992" width="8.88671875" style="29"/>
    <col min="8993" max="8993" width="16.109375" style="29" bestFit="1" customWidth="1"/>
    <col min="8994" max="8995" width="8.88671875" style="29"/>
    <col min="8996" max="8996" width="11.109375" style="29" bestFit="1" customWidth="1"/>
    <col min="8997" max="9219" width="8.88671875" style="29"/>
    <col min="9220" max="9220" width="7.88671875" style="29" customWidth="1"/>
    <col min="9221" max="9221" width="24.5546875" style="29" bestFit="1" customWidth="1"/>
    <col min="9222" max="9222" width="12.5546875" style="29" bestFit="1" customWidth="1"/>
    <col min="9223" max="9223" width="36.5546875" style="29" customWidth="1"/>
    <col min="9224" max="9224" width="10.109375" style="29" customWidth="1"/>
    <col min="9225" max="9225" width="11.109375" style="29" customWidth="1"/>
    <col min="9226" max="9226" width="13.5546875" style="29" bestFit="1" customWidth="1"/>
    <col min="9227" max="9227" width="12" style="29" customWidth="1"/>
    <col min="9228" max="9229" width="12.5546875" style="29" bestFit="1" customWidth="1"/>
    <col min="9230" max="9231" width="8.88671875" style="29"/>
    <col min="9232" max="9232" width="11.109375" style="29" bestFit="1" customWidth="1"/>
    <col min="9233" max="9241" width="8.88671875" style="29"/>
    <col min="9242" max="9242" width="8" style="29" bestFit="1" customWidth="1"/>
    <col min="9243" max="9243" width="16.44140625" style="29" bestFit="1" customWidth="1"/>
    <col min="9244" max="9244" width="8.88671875" style="29"/>
    <col min="9245" max="9245" width="12" style="29" bestFit="1" customWidth="1"/>
    <col min="9246" max="9246" width="11.109375" style="29" bestFit="1" customWidth="1"/>
    <col min="9247" max="9248" width="8.88671875" style="29"/>
    <col min="9249" max="9249" width="16.109375" style="29" bestFit="1" customWidth="1"/>
    <col min="9250" max="9251" width="8.88671875" style="29"/>
    <col min="9252" max="9252" width="11.109375" style="29" bestFit="1" customWidth="1"/>
    <col min="9253" max="9475" width="8.88671875" style="29"/>
    <col min="9476" max="9476" width="7.88671875" style="29" customWidth="1"/>
    <col min="9477" max="9477" width="24.5546875" style="29" bestFit="1" customWidth="1"/>
    <col min="9478" max="9478" width="12.5546875" style="29" bestFit="1" customWidth="1"/>
    <col min="9479" max="9479" width="36.5546875" style="29" customWidth="1"/>
    <col min="9480" max="9480" width="10.109375" style="29" customWidth="1"/>
    <col min="9481" max="9481" width="11.109375" style="29" customWidth="1"/>
    <col min="9482" max="9482" width="13.5546875" style="29" bestFit="1" customWidth="1"/>
    <col min="9483" max="9483" width="12" style="29" customWidth="1"/>
    <col min="9484" max="9485" width="12.5546875" style="29" bestFit="1" customWidth="1"/>
    <col min="9486" max="9487" width="8.88671875" style="29"/>
    <col min="9488" max="9488" width="11.109375" style="29" bestFit="1" customWidth="1"/>
    <col min="9489" max="9497" width="8.88671875" style="29"/>
    <col min="9498" max="9498" width="8" style="29" bestFit="1" customWidth="1"/>
    <col min="9499" max="9499" width="16.44140625" style="29" bestFit="1" customWidth="1"/>
    <col min="9500" max="9500" width="8.88671875" style="29"/>
    <col min="9501" max="9501" width="12" style="29" bestFit="1" customWidth="1"/>
    <col min="9502" max="9502" width="11.109375" style="29" bestFit="1" customWidth="1"/>
    <col min="9503" max="9504" width="8.88671875" style="29"/>
    <col min="9505" max="9505" width="16.109375" style="29" bestFit="1" customWidth="1"/>
    <col min="9506" max="9507" width="8.88671875" style="29"/>
    <col min="9508" max="9508" width="11.109375" style="29" bestFit="1" customWidth="1"/>
    <col min="9509" max="9731" width="8.88671875" style="29"/>
    <col min="9732" max="9732" width="7.88671875" style="29" customWidth="1"/>
    <col min="9733" max="9733" width="24.5546875" style="29" bestFit="1" customWidth="1"/>
    <col min="9734" max="9734" width="12.5546875" style="29" bestFit="1" customWidth="1"/>
    <col min="9735" max="9735" width="36.5546875" style="29" customWidth="1"/>
    <col min="9736" max="9736" width="10.109375" style="29" customWidth="1"/>
    <col min="9737" max="9737" width="11.109375" style="29" customWidth="1"/>
    <col min="9738" max="9738" width="13.5546875" style="29" bestFit="1" customWidth="1"/>
    <col min="9739" max="9739" width="12" style="29" customWidth="1"/>
    <col min="9740" max="9741" width="12.5546875" style="29" bestFit="1" customWidth="1"/>
    <col min="9742" max="9743" width="8.88671875" style="29"/>
    <col min="9744" max="9744" width="11.109375" style="29" bestFit="1" customWidth="1"/>
    <col min="9745" max="9753" width="8.88671875" style="29"/>
    <col min="9754" max="9754" width="8" style="29" bestFit="1" customWidth="1"/>
    <col min="9755" max="9755" width="16.44140625" style="29" bestFit="1" customWidth="1"/>
    <col min="9756" max="9756" width="8.88671875" style="29"/>
    <col min="9757" max="9757" width="12" style="29" bestFit="1" customWidth="1"/>
    <col min="9758" max="9758" width="11.109375" style="29" bestFit="1" customWidth="1"/>
    <col min="9759" max="9760" width="8.88671875" style="29"/>
    <col min="9761" max="9761" width="16.109375" style="29" bestFit="1" customWidth="1"/>
    <col min="9762" max="9763" width="8.88671875" style="29"/>
    <col min="9764" max="9764" width="11.109375" style="29" bestFit="1" customWidth="1"/>
    <col min="9765" max="9987" width="8.88671875" style="29"/>
    <col min="9988" max="9988" width="7.88671875" style="29" customWidth="1"/>
    <col min="9989" max="9989" width="24.5546875" style="29" bestFit="1" customWidth="1"/>
    <col min="9990" max="9990" width="12.5546875" style="29" bestFit="1" customWidth="1"/>
    <col min="9991" max="9991" width="36.5546875" style="29" customWidth="1"/>
    <col min="9992" max="9992" width="10.109375" style="29" customWidth="1"/>
    <col min="9993" max="9993" width="11.109375" style="29" customWidth="1"/>
    <col min="9994" max="9994" width="13.5546875" style="29" bestFit="1" customWidth="1"/>
    <col min="9995" max="9995" width="12" style="29" customWidth="1"/>
    <col min="9996" max="9997" width="12.5546875" style="29" bestFit="1" customWidth="1"/>
    <col min="9998" max="9999" width="8.88671875" style="29"/>
    <col min="10000" max="10000" width="11.109375" style="29" bestFit="1" customWidth="1"/>
    <col min="10001" max="10009" width="8.88671875" style="29"/>
    <col min="10010" max="10010" width="8" style="29" bestFit="1" customWidth="1"/>
    <col min="10011" max="10011" width="16.44140625" style="29" bestFit="1" customWidth="1"/>
    <col min="10012" max="10012" width="8.88671875" style="29"/>
    <col min="10013" max="10013" width="12" style="29" bestFit="1" customWidth="1"/>
    <col min="10014" max="10014" width="11.109375" style="29" bestFit="1" customWidth="1"/>
    <col min="10015" max="10016" width="8.88671875" style="29"/>
    <col min="10017" max="10017" width="16.109375" style="29" bestFit="1" customWidth="1"/>
    <col min="10018" max="10019" width="8.88671875" style="29"/>
    <col min="10020" max="10020" width="11.109375" style="29" bestFit="1" customWidth="1"/>
    <col min="10021" max="10243" width="8.88671875" style="29"/>
    <col min="10244" max="10244" width="7.88671875" style="29" customWidth="1"/>
    <col min="10245" max="10245" width="24.5546875" style="29" bestFit="1" customWidth="1"/>
    <col min="10246" max="10246" width="12.5546875" style="29" bestFit="1" customWidth="1"/>
    <col min="10247" max="10247" width="36.5546875" style="29" customWidth="1"/>
    <col min="10248" max="10248" width="10.109375" style="29" customWidth="1"/>
    <col min="10249" max="10249" width="11.109375" style="29" customWidth="1"/>
    <col min="10250" max="10250" width="13.5546875" style="29" bestFit="1" customWidth="1"/>
    <col min="10251" max="10251" width="12" style="29" customWidth="1"/>
    <col min="10252" max="10253" width="12.5546875" style="29" bestFit="1" customWidth="1"/>
    <col min="10254" max="10255" width="8.88671875" style="29"/>
    <col min="10256" max="10256" width="11.109375" style="29" bestFit="1" customWidth="1"/>
    <col min="10257" max="10265" width="8.88671875" style="29"/>
    <col min="10266" max="10266" width="8" style="29" bestFit="1" customWidth="1"/>
    <col min="10267" max="10267" width="16.44140625" style="29" bestFit="1" customWidth="1"/>
    <col min="10268" max="10268" width="8.88671875" style="29"/>
    <col min="10269" max="10269" width="12" style="29" bestFit="1" customWidth="1"/>
    <col min="10270" max="10270" width="11.109375" style="29" bestFit="1" customWidth="1"/>
    <col min="10271" max="10272" width="8.88671875" style="29"/>
    <col min="10273" max="10273" width="16.109375" style="29" bestFit="1" customWidth="1"/>
    <col min="10274" max="10275" width="8.88671875" style="29"/>
    <col min="10276" max="10276" width="11.109375" style="29" bestFit="1" customWidth="1"/>
    <col min="10277" max="10499" width="8.88671875" style="29"/>
    <col min="10500" max="10500" width="7.88671875" style="29" customWidth="1"/>
    <col min="10501" max="10501" width="24.5546875" style="29" bestFit="1" customWidth="1"/>
    <col min="10502" max="10502" width="12.5546875" style="29" bestFit="1" customWidth="1"/>
    <col min="10503" max="10503" width="36.5546875" style="29" customWidth="1"/>
    <col min="10504" max="10504" width="10.109375" style="29" customWidth="1"/>
    <col min="10505" max="10505" width="11.109375" style="29" customWidth="1"/>
    <col min="10506" max="10506" width="13.5546875" style="29" bestFit="1" customWidth="1"/>
    <col min="10507" max="10507" width="12" style="29" customWidth="1"/>
    <col min="10508" max="10509" width="12.5546875" style="29" bestFit="1" customWidth="1"/>
    <col min="10510" max="10511" width="8.88671875" style="29"/>
    <col min="10512" max="10512" width="11.109375" style="29" bestFit="1" customWidth="1"/>
    <col min="10513" max="10521" width="8.88671875" style="29"/>
    <col min="10522" max="10522" width="8" style="29" bestFit="1" customWidth="1"/>
    <col min="10523" max="10523" width="16.44140625" style="29" bestFit="1" customWidth="1"/>
    <col min="10524" max="10524" width="8.88671875" style="29"/>
    <col min="10525" max="10525" width="12" style="29" bestFit="1" customWidth="1"/>
    <col min="10526" max="10526" width="11.109375" style="29" bestFit="1" customWidth="1"/>
    <col min="10527" max="10528" width="8.88671875" style="29"/>
    <col min="10529" max="10529" width="16.109375" style="29" bestFit="1" customWidth="1"/>
    <col min="10530" max="10531" width="8.88671875" style="29"/>
    <col min="10532" max="10532" width="11.109375" style="29" bestFit="1" customWidth="1"/>
    <col min="10533" max="10755" width="8.88671875" style="29"/>
    <col min="10756" max="10756" width="7.88671875" style="29" customWidth="1"/>
    <col min="10757" max="10757" width="24.5546875" style="29" bestFit="1" customWidth="1"/>
    <col min="10758" max="10758" width="12.5546875" style="29" bestFit="1" customWidth="1"/>
    <col min="10759" max="10759" width="36.5546875" style="29" customWidth="1"/>
    <col min="10760" max="10760" width="10.109375" style="29" customWidth="1"/>
    <col min="10761" max="10761" width="11.109375" style="29" customWidth="1"/>
    <col min="10762" max="10762" width="13.5546875" style="29" bestFit="1" customWidth="1"/>
    <col min="10763" max="10763" width="12" style="29" customWidth="1"/>
    <col min="10764" max="10765" width="12.5546875" style="29" bestFit="1" customWidth="1"/>
    <col min="10766" max="10767" width="8.88671875" style="29"/>
    <col min="10768" max="10768" width="11.109375" style="29" bestFit="1" customWidth="1"/>
    <col min="10769" max="10777" width="8.88671875" style="29"/>
    <col min="10778" max="10778" width="8" style="29" bestFit="1" customWidth="1"/>
    <col min="10779" max="10779" width="16.44140625" style="29" bestFit="1" customWidth="1"/>
    <col min="10780" max="10780" width="8.88671875" style="29"/>
    <col min="10781" max="10781" width="12" style="29" bestFit="1" customWidth="1"/>
    <col min="10782" max="10782" width="11.109375" style="29" bestFit="1" customWidth="1"/>
    <col min="10783" max="10784" width="8.88671875" style="29"/>
    <col min="10785" max="10785" width="16.109375" style="29" bestFit="1" customWidth="1"/>
    <col min="10786" max="10787" width="8.88671875" style="29"/>
    <col min="10788" max="10788" width="11.109375" style="29" bestFit="1" customWidth="1"/>
    <col min="10789" max="11011" width="8.88671875" style="29"/>
    <col min="11012" max="11012" width="7.88671875" style="29" customWidth="1"/>
    <col min="11013" max="11013" width="24.5546875" style="29" bestFit="1" customWidth="1"/>
    <col min="11014" max="11014" width="12.5546875" style="29" bestFit="1" customWidth="1"/>
    <col min="11015" max="11015" width="36.5546875" style="29" customWidth="1"/>
    <col min="11016" max="11016" width="10.109375" style="29" customWidth="1"/>
    <col min="11017" max="11017" width="11.109375" style="29" customWidth="1"/>
    <col min="11018" max="11018" width="13.5546875" style="29" bestFit="1" customWidth="1"/>
    <col min="11019" max="11019" width="12" style="29" customWidth="1"/>
    <col min="11020" max="11021" width="12.5546875" style="29" bestFit="1" customWidth="1"/>
    <col min="11022" max="11023" width="8.88671875" style="29"/>
    <col min="11024" max="11024" width="11.109375" style="29" bestFit="1" customWidth="1"/>
    <col min="11025" max="11033" width="8.88671875" style="29"/>
    <col min="11034" max="11034" width="8" style="29" bestFit="1" customWidth="1"/>
    <col min="11035" max="11035" width="16.44140625" style="29" bestFit="1" customWidth="1"/>
    <col min="11036" max="11036" width="8.88671875" style="29"/>
    <col min="11037" max="11037" width="12" style="29" bestFit="1" customWidth="1"/>
    <col min="11038" max="11038" width="11.109375" style="29" bestFit="1" customWidth="1"/>
    <col min="11039" max="11040" width="8.88671875" style="29"/>
    <col min="11041" max="11041" width="16.109375" style="29" bestFit="1" customWidth="1"/>
    <col min="11042" max="11043" width="8.88671875" style="29"/>
    <col min="11044" max="11044" width="11.109375" style="29" bestFit="1" customWidth="1"/>
    <col min="11045" max="11267" width="8.88671875" style="29"/>
    <col min="11268" max="11268" width="7.88671875" style="29" customWidth="1"/>
    <col min="11269" max="11269" width="24.5546875" style="29" bestFit="1" customWidth="1"/>
    <col min="11270" max="11270" width="12.5546875" style="29" bestFit="1" customWidth="1"/>
    <col min="11271" max="11271" width="36.5546875" style="29" customWidth="1"/>
    <col min="11272" max="11272" width="10.109375" style="29" customWidth="1"/>
    <col min="11273" max="11273" width="11.109375" style="29" customWidth="1"/>
    <col min="11274" max="11274" width="13.5546875" style="29" bestFit="1" customWidth="1"/>
    <col min="11275" max="11275" width="12" style="29" customWidth="1"/>
    <col min="11276" max="11277" width="12.5546875" style="29" bestFit="1" customWidth="1"/>
    <col min="11278" max="11279" width="8.88671875" style="29"/>
    <col min="11280" max="11280" width="11.109375" style="29" bestFit="1" customWidth="1"/>
    <col min="11281" max="11289" width="8.88671875" style="29"/>
    <col min="11290" max="11290" width="8" style="29" bestFit="1" customWidth="1"/>
    <col min="11291" max="11291" width="16.44140625" style="29" bestFit="1" customWidth="1"/>
    <col min="11292" max="11292" width="8.88671875" style="29"/>
    <col min="11293" max="11293" width="12" style="29" bestFit="1" customWidth="1"/>
    <col min="11294" max="11294" width="11.109375" style="29" bestFit="1" customWidth="1"/>
    <col min="11295" max="11296" width="8.88671875" style="29"/>
    <col min="11297" max="11297" width="16.109375" style="29" bestFit="1" customWidth="1"/>
    <col min="11298" max="11299" width="8.88671875" style="29"/>
    <col min="11300" max="11300" width="11.109375" style="29" bestFit="1" customWidth="1"/>
    <col min="11301" max="11523" width="8.88671875" style="29"/>
    <col min="11524" max="11524" width="7.88671875" style="29" customWidth="1"/>
    <col min="11525" max="11525" width="24.5546875" style="29" bestFit="1" customWidth="1"/>
    <col min="11526" max="11526" width="12.5546875" style="29" bestFit="1" customWidth="1"/>
    <col min="11527" max="11527" width="36.5546875" style="29" customWidth="1"/>
    <col min="11528" max="11528" width="10.109375" style="29" customWidth="1"/>
    <col min="11529" max="11529" width="11.109375" style="29" customWidth="1"/>
    <col min="11530" max="11530" width="13.5546875" style="29" bestFit="1" customWidth="1"/>
    <col min="11531" max="11531" width="12" style="29" customWidth="1"/>
    <col min="11532" max="11533" width="12.5546875" style="29" bestFit="1" customWidth="1"/>
    <col min="11534" max="11535" width="8.88671875" style="29"/>
    <col min="11536" max="11536" width="11.109375" style="29" bestFit="1" customWidth="1"/>
    <col min="11537" max="11545" width="8.88671875" style="29"/>
    <col min="11546" max="11546" width="8" style="29" bestFit="1" customWidth="1"/>
    <col min="11547" max="11547" width="16.44140625" style="29" bestFit="1" customWidth="1"/>
    <col min="11548" max="11548" width="8.88671875" style="29"/>
    <col min="11549" max="11549" width="12" style="29" bestFit="1" customWidth="1"/>
    <col min="11550" max="11550" width="11.109375" style="29" bestFit="1" customWidth="1"/>
    <col min="11551" max="11552" width="8.88671875" style="29"/>
    <col min="11553" max="11553" width="16.109375" style="29" bestFit="1" customWidth="1"/>
    <col min="11554" max="11555" width="8.88671875" style="29"/>
    <col min="11556" max="11556" width="11.109375" style="29" bestFit="1" customWidth="1"/>
    <col min="11557" max="11779" width="8.88671875" style="29"/>
    <col min="11780" max="11780" width="7.88671875" style="29" customWidth="1"/>
    <col min="11781" max="11781" width="24.5546875" style="29" bestFit="1" customWidth="1"/>
    <col min="11782" max="11782" width="12.5546875" style="29" bestFit="1" customWidth="1"/>
    <col min="11783" max="11783" width="36.5546875" style="29" customWidth="1"/>
    <col min="11784" max="11784" width="10.109375" style="29" customWidth="1"/>
    <col min="11785" max="11785" width="11.109375" style="29" customWidth="1"/>
    <col min="11786" max="11786" width="13.5546875" style="29" bestFit="1" customWidth="1"/>
    <col min="11787" max="11787" width="12" style="29" customWidth="1"/>
    <col min="11788" max="11789" width="12.5546875" style="29" bestFit="1" customWidth="1"/>
    <col min="11790" max="11791" width="8.88671875" style="29"/>
    <col min="11792" max="11792" width="11.109375" style="29" bestFit="1" customWidth="1"/>
    <col min="11793" max="11801" width="8.88671875" style="29"/>
    <col min="11802" max="11802" width="8" style="29" bestFit="1" customWidth="1"/>
    <col min="11803" max="11803" width="16.44140625" style="29" bestFit="1" customWidth="1"/>
    <col min="11804" max="11804" width="8.88671875" style="29"/>
    <col min="11805" max="11805" width="12" style="29" bestFit="1" customWidth="1"/>
    <col min="11806" max="11806" width="11.109375" style="29" bestFit="1" customWidth="1"/>
    <col min="11807" max="11808" width="8.88671875" style="29"/>
    <col min="11809" max="11809" width="16.109375" style="29" bestFit="1" customWidth="1"/>
    <col min="11810" max="11811" width="8.88671875" style="29"/>
    <col min="11812" max="11812" width="11.109375" style="29" bestFit="1" customWidth="1"/>
    <col min="11813" max="12035" width="8.88671875" style="29"/>
    <col min="12036" max="12036" width="7.88671875" style="29" customWidth="1"/>
    <col min="12037" max="12037" width="24.5546875" style="29" bestFit="1" customWidth="1"/>
    <col min="12038" max="12038" width="12.5546875" style="29" bestFit="1" customWidth="1"/>
    <col min="12039" max="12039" width="36.5546875" style="29" customWidth="1"/>
    <col min="12040" max="12040" width="10.109375" style="29" customWidth="1"/>
    <col min="12041" max="12041" width="11.109375" style="29" customWidth="1"/>
    <col min="12042" max="12042" width="13.5546875" style="29" bestFit="1" customWidth="1"/>
    <col min="12043" max="12043" width="12" style="29" customWidth="1"/>
    <col min="12044" max="12045" width="12.5546875" style="29" bestFit="1" customWidth="1"/>
    <col min="12046" max="12047" width="8.88671875" style="29"/>
    <col min="12048" max="12048" width="11.109375" style="29" bestFit="1" customWidth="1"/>
    <col min="12049" max="12057" width="8.88671875" style="29"/>
    <col min="12058" max="12058" width="8" style="29" bestFit="1" customWidth="1"/>
    <col min="12059" max="12059" width="16.44140625" style="29" bestFit="1" customWidth="1"/>
    <col min="12060" max="12060" width="8.88671875" style="29"/>
    <col min="12061" max="12061" width="12" style="29" bestFit="1" customWidth="1"/>
    <col min="12062" max="12062" width="11.109375" style="29" bestFit="1" customWidth="1"/>
    <col min="12063" max="12064" width="8.88671875" style="29"/>
    <col min="12065" max="12065" width="16.109375" style="29" bestFit="1" customWidth="1"/>
    <col min="12066" max="12067" width="8.88671875" style="29"/>
    <col min="12068" max="12068" width="11.109375" style="29" bestFit="1" customWidth="1"/>
    <col min="12069" max="12291" width="8.88671875" style="29"/>
    <col min="12292" max="12292" width="7.88671875" style="29" customWidth="1"/>
    <col min="12293" max="12293" width="24.5546875" style="29" bestFit="1" customWidth="1"/>
    <col min="12294" max="12294" width="12.5546875" style="29" bestFit="1" customWidth="1"/>
    <col min="12295" max="12295" width="36.5546875" style="29" customWidth="1"/>
    <col min="12296" max="12296" width="10.109375" style="29" customWidth="1"/>
    <col min="12297" max="12297" width="11.109375" style="29" customWidth="1"/>
    <col min="12298" max="12298" width="13.5546875" style="29" bestFit="1" customWidth="1"/>
    <col min="12299" max="12299" width="12" style="29" customWidth="1"/>
    <col min="12300" max="12301" width="12.5546875" style="29" bestFit="1" customWidth="1"/>
    <col min="12302" max="12303" width="8.88671875" style="29"/>
    <col min="12304" max="12304" width="11.109375" style="29" bestFit="1" customWidth="1"/>
    <col min="12305" max="12313" width="8.88671875" style="29"/>
    <col min="12314" max="12314" width="8" style="29" bestFit="1" customWidth="1"/>
    <col min="12315" max="12315" width="16.44140625" style="29" bestFit="1" customWidth="1"/>
    <col min="12316" max="12316" width="8.88671875" style="29"/>
    <col min="12317" max="12317" width="12" style="29" bestFit="1" customWidth="1"/>
    <col min="12318" max="12318" width="11.109375" style="29" bestFit="1" customWidth="1"/>
    <col min="12319" max="12320" width="8.88671875" style="29"/>
    <col min="12321" max="12321" width="16.109375" style="29" bestFit="1" customWidth="1"/>
    <col min="12322" max="12323" width="8.88671875" style="29"/>
    <col min="12324" max="12324" width="11.109375" style="29" bestFit="1" customWidth="1"/>
    <col min="12325" max="12547" width="8.88671875" style="29"/>
    <col min="12548" max="12548" width="7.88671875" style="29" customWidth="1"/>
    <col min="12549" max="12549" width="24.5546875" style="29" bestFit="1" customWidth="1"/>
    <col min="12550" max="12550" width="12.5546875" style="29" bestFit="1" customWidth="1"/>
    <col min="12551" max="12551" width="36.5546875" style="29" customWidth="1"/>
    <col min="12552" max="12552" width="10.109375" style="29" customWidth="1"/>
    <col min="12553" max="12553" width="11.109375" style="29" customWidth="1"/>
    <col min="12554" max="12554" width="13.5546875" style="29" bestFit="1" customWidth="1"/>
    <col min="12555" max="12555" width="12" style="29" customWidth="1"/>
    <col min="12556" max="12557" width="12.5546875" style="29" bestFit="1" customWidth="1"/>
    <col min="12558" max="12559" width="8.88671875" style="29"/>
    <col min="12560" max="12560" width="11.109375" style="29" bestFit="1" customWidth="1"/>
    <col min="12561" max="12569" width="8.88671875" style="29"/>
    <col min="12570" max="12570" width="8" style="29" bestFit="1" customWidth="1"/>
    <col min="12571" max="12571" width="16.44140625" style="29" bestFit="1" customWidth="1"/>
    <col min="12572" max="12572" width="8.88671875" style="29"/>
    <col min="12573" max="12573" width="12" style="29" bestFit="1" customWidth="1"/>
    <col min="12574" max="12574" width="11.109375" style="29" bestFit="1" customWidth="1"/>
    <col min="12575" max="12576" width="8.88671875" style="29"/>
    <col min="12577" max="12577" width="16.109375" style="29" bestFit="1" customWidth="1"/>
    <col min="12578" max="12579" width="8.88671875" style="29"/>
    <col min="12580" max="12580" width="11.109375" style="29" bestFit="1" customWidth="1"/>
    <col min="12581" max="12803" width="8.88671875" style="29"/>
    <col min="12804" max="12804" width="7.88671875" style="29" customWidth="1"/>
    <col min="12805" max="12805" width="24.5546875" style="29" bestFit="1" customWidth="1"/>
    <col min="12806" max="12806" width="12.5546875" style="29" bestFit="1" customWidth="1"/>
    <col min="12807" max="12807" width="36.5546875" style="29" customWidth="1"/>
    <col min="12808" max="12808" width="10.109375" style="29" customWidth="1"/>
    <col min="12809" max="12809" width="11.109375" style="29" customWidth="1"/>
    <col min="12810" max="12810" width="13.5546875" style="29" bestFit="1" customWidth="1"/>
    <col min="12811" max="12811" width="12" style="29" customWidth="1"/>
    <col min="12812" max="12813" width="12.5546875" style="29" bestFit="1" customWidth="1"/>
    <col min="12814" max="12815" width="8.88671875" style="29"/>
    <col min="12816" max="12816" width="11.109375" style="29" bestFit="1" customWidth="1"/>
    <col min="12817" max="12825" width="8.88671875" style="29"/>
    <col min="12826" max="12826" width="8" style="29" bestFit="1" customWidth="1"/>
    <col min="12827" max="12827" width="16.44140625" style="29" bestFit="1" customWidth="1"/>
    <col min="12828" max="12828" width="8.88671875" style="29"/>
    <col min="12829" max="12829" width="12" style="29" bestFit="1" customWidth="1"/>
    <col min="12830" max="12830" width="11.109375" style="29" bestFit="1" customWidth="1"/>
    <col min="12831" max="12832" width="8.88671875" style="29"/>
    <col min="12833" max="12833" width="16.109375" style="29" bestFit="1" customWidth="1"/>
    <col min="12834" max="12835" width="8.88671875" style="29"/>
    <col min="12836" max="12836" width="11.109375" style="29" bestFit="1" customWidth="1"/>
    <col min="12837" max="13059" width="8.88671875" style="29"/>
    <col min="13060" max="13060" width="7.88671875" style="29" customWidth="1"/>
    <col min="13061" max="13061" width="24.5546875" style="29" bestFit="1" customWidth="1"/>
    <col min="13062" max="13062" width="12.5546875" style="29" bestFit="1" customWidth="1"/>
    <col min="13063" max="13063" width="36.5546875" style="29" customWidth="1"/>
    <col min="13064" max="13064" width="10.109375" style="29" customWidth="1"/>
    <col min="13065" max="13065" width="11.109375" style="29" customWidth="1"/>
    <col min="13066" max="13066" width="13.5546875" style="29" bestFit="1" customWidth="1"/>
    <col min="13067" max="13067" width="12" style="29" customWidth="1"/>
    <col min="13068" max="13069" width="12.5546875" style="29" bestFit="1" customWidth="1"/>
    <col min="13070" max="13071" width="8.88671875" style="29"/>
    <col min="13072" max="13072" width="11.109375" style="29" bestFit="1" customWidth="1"/>
    <col min="13073" max="13081" width="8.88671875" style="29"/>
    <col min="13082" max="13082" width="8" style="29" bestFit="1" customWidth="1"/>
    <col min="13083" max="13083" width="16.44140625" style="29" bestFit="1" customWidth="1"/>
    <col min="13084" max="13084" width="8.88671875" style="29"/>
    <col min="13085" max="13085" width="12" style="29" bestFit="1" customWidth="1"/>
    <col min="13086" max="13086" width="11.109375" style="29" bestFit="1" customWidth="1"/>
    <col min="13087" max="13088" width="8.88671875" style="29"/>
    <col min="13089" max="13089" width="16.109375" style="29" bestFit="1" customWidth="1"/>
    <col min="13090" max="13091" width="8.88671875" style="29"/>
    <col min="13092" max="13092" width="11.109375" style="29" bestFit="1" customWidth="1"/>
    <col min="13093" max="13315" width="8.88671875" style="29"/>
    <col min="13316" max="13316" width="7.88671875" style="29" customWidth="1"/>
    <col min="13317" max="13317" width="24.5546875" style="29" bestFit="1" customWidth="1"/>
    <col min="13318" max="13318" width="12.5546875" style="29" bestFit="1" customWidth="1"/>
    <col min="13319" max="13319" width="36.5546875" style="29" customWidth="1"/>
    <col min="13320" max="13320" width="10.109375" style="29" customWidth="1"/>
    <col min="13321" max="13321" width="11.109375" style="29" customWidth="1"/>
    <col min="13322" max="13322" width="13.5546875" style="29" bestFit="1" customWidth="1"/>
    <col min="13323" max="13323" width="12" style="29" customWidth="1"/>
    <col min="13324" max="13325" width="12.5546875" style="29" bestFit="1" customWidth="1"/>
    <col min="13326" max="13327" width="8.88671875" style="29"/>
    <col min="13328" max="13328" width="11.109375" style="29" bestFit="1" customWidth="1"/>
    <col min="13329" max="13337" width="8.88671875" style="29"/>
    <col min="13338" max="13338" width="8" style="29" bestFit="1" customWidth="1"/>
    <col min="13339" max="13339" width="16.44140625" style="29" bestFit="1" customWidth="1"/>
    <col min="13340" max="13340" width="8.88671875" style="29"/>
    <col min="13341" max="13341" width="12" style="29" bestFit="1" customWidth="1"/>
    <col min="13342" max="13342" width="11.109375" style="29" bestFit="1" customWidth="1"/>
    <col min="13343" max="13344" width="8.88671875" style="29"/>
    <col min="13345" max="13345" width="16.109375" style="29" bestFit="1" customWidth="1"/>
    <col min="13346" max="13347" width="8.88671875" style="29"/>
    <col min="13348" max="13348" width="11.109375" style="29" bestFit="1" customWidth="1"/>
    <col min="13349" max="13571" width="8.88671875" style="29"/>
    <col min="13572" max="13572" width="7.88671875" style="29" customWidth="1"/>
    <col min="13573" max="13573" width="24.5546875" style="29" bestFit="1" customWidth="1"/>
    <col min="13574" max="13574" width="12.5546875" style="29" bestFit="1" customWidth="1"/>
    <col min="13575" max="13575" width="36.5546875" style="29" customWidth="1"/>
    <col min="13576" max="13576" width="10.109375" style="29" customWidth="1"/>
    <col min="13577" max="13577" width="11.109375" style="29" customWidth="1"/>
    <col min="13578" max="13578" width="13.5546875" style="29" bestFit="1" customWidth="1"/>
    <col min="13579" max="13579" width="12" style="29" customWidth="1"/>
    <col min="13580" max="13581" width="12.5546875" style="29" bestFit="1" customWidth="1"/>
    <col min="13582" max="13583" width="8.88671875" style="29"/>
    <col min="13584" max="13584" width="11.109375" style="29" bestFit="1" customWidth="1"/>
    <col min="13585" max="13593" width="8.88671875" style="29"/>
    <col min="13594" max="13594" width="8" style="29" bestFit="1" customWidth="1"/>
    <col min="13595" max="13595" width="16.44140625" style="29" bestFit="1" customWidth="1"/>
    <col min="13596" max="13596" width="8.88671875" style="29"/>
    <col min="13597" max="13597" width="12" style="29" bestFit="1" customWidth="1"/>
    <col min="13598" max="13598" width="11.109375" style="29" bestFit="1" customWidth="1"/>
    <col min="13599" max="13600" width="8.88671875" style="29"/>
    <col min="13601" max="13601" width="16.109375" style="29" bestFit="1" customWidth="1"/>
    <col min="13602" max="13603" width="8.88671875" style="29"/>
    <col min="13604" max="13604" width="11.109375" style="29" bestFit="1" customWidth="1"/>
    <col min="13605" max="13827" width="8.88671875" style="29"/>
    <col min="13828" max="13828" width="7.88671875" style="29" customWidth="1"/>
    <col min="13829" max="13829" width="24.5546875" style="29" bestFit="1" customWidth="1"/>
    <col min="13830" max="13830" width="12.5546875" style="29" bestFit="1" customWidth="1"/>
    <col min="13831" max="13831" width="36.5546875" style="29" customWidth="1"/>
    <col min="13832" max="13832" width="10.109375" style="29" customWidth="1"/>
    <col min="13833" max="13833" width="11.109375" style="29" customWidth="1"/>
    <col min="13834" max="13834" width="13.5546875" style="29" bestFit="1" customWidth="1"/>
    <col min="13835" max="13835" width="12" style="29" customWidth="1"/>
    <col min="13836" max="13837" width="12.5546875" style="29" bestFit="1" customWidth="1"/>
    <col min="13838" max="13839" width="8.88671875" style="29"/>
    <col min="13840" max="13840" width="11.109375" style="29" bestFit="1" customWidth="1"/>
    <col min="13841" max="13849" width="8.88671875" style="29"/>
    <col min="13850" max="13850" width="8" style="29" bestFit="1" customWidth="1"/>
    <col min="13851" max="13851" width="16.44140625" style="29" bestFit="1" customWidth="1"/>
    <col min="13852" max="13852" width="8.88671875" style="29"/>
    <col min="13853" max="13853" width="12" style="29" bestFit="1" customWidth="1"/>
    <col min="13854" max="13854" width="11.109375" style="29" bestFit="1" customWidth="1"/>
    <col min="13855" max="13856" width="8.88671875" style="29"/>
    <col min="13857" max="13857" width="16.109375" style="29" bestFit="1" customWidth="1"/>
    <col min="13858" max="13859" width="8.88671875" style="29"/>
    <col min="13860" max="13860" width="11.109375" style="29" bestFit="1" customWidth="1"/>
    <col min="13861" max="14083" width="8.88671875" style="29"/>
    <col min="14084" max="14084" width="7.88671875" style="29" customWidth="1"/>
    <col min="14085" max="14085" width="24.5546875" style="29" bestFit="1" customWidth="1"/>
    <col min="14086" max="14086" width="12.5546875" style="29" bestFit="1" customWidth="1"/>
    <col min="14087" max="14087" width="36.5546875" style="29" customWidth="1"/>
    <col min="14088" max="14088" width="10.109375" style="29" customWidth="1"/>
    <col min="14089" max="14089" width="11.109375" style="29" customWidth="1"/>
    <col min="14090" max="14090" width="13.5546875" style="29" bestFit="1" customWidth="1"/>
    <col min="14091" max="14091" width="12" style="29" customWidth="1"/>
    <col min="14092" max="14093" width="12.5546875" style="29" bestFit="1" customWidth="1"/>
    <col min="14094" max="14095" width="8.88671875" style="29"/>
    <col min="14096" max="14096" width="11.109375" style="29" bestFit="1" customWidth="1"/>
    <col min="14097" max="14105" width="8.88671875" style="29"/>
    <col min="14106" max="14106" width="8" style="29" bestFit="1" customWidth="1"/>
    <col min="14107" max="14107" width="16.44140625" style="29" bestFit="1" customWidth="1"/>
    <col min="14108" max="14108" width="8.88671875" style="29"/>
    <col min="14109" max="14109" width="12" style="29" bestFit="1" customWidth="1"/>
    <col min="14110" max="14110" width="11.109375" style="29" bestFit="1" customWidth="1"/>
    <col min="14111" max="14112" width="8.88671875" style="29"/>
    <col min="14113" max="14113" width="16.109375" style="29" bestFit="1" customWidth="1"/>
    <col min="14114" max="14115" width="8.88671875" style="29"/>
    <col min="14116" max="14116" width="11.109375" style="29" bestFit="1" customWidth="1"/>
    <col min="14117" max="14339" width="8.88671875" style="29"/>
    <col min="14340" max="14340" width="7.88671875" style="29" customWidth="1"/>
    <col min="14341" max="14341" width="24.5546875" style="29" bestFit="1" customWidth="1"/>
    <col min="14342" max="14342" width="12.5546875" style="29" bestFit="1" customWidth="1"/>
    <col min="14343" max="14343" width="36.5546875" style="29" customWidth="1"/>
    <col min="14344" max="14344" width="10.109375" style="29" customWidth="1"/>
    <col min="14345" max="14345" width="11.109375" style="29" customWidth="1"/>
    <col min="14346" max="14346" width="13.5546875" style="29" bestFit="1" customWidth="1"/>
    <col min="14347" max="14347" width="12" style="29" customWidth="1"/>
    <col min="14348" max="14349" width="12.5546875" style="29" bestFit="1" customWidth="1"/>
    <col min="14350" max="14351" width="8.88671875" style="29"/>
    <col min="14352" max="14352" width="11.109375" style="29" bestFit="1" customWidth="1"/>
    <col min="14353" max="14361" width="8.88671875" style="29"/>
    <col min="14362" max="14362" width="8" style="29" bestFit="1" customWidth="1"/>
    <col min="14363" max="14363" width="16.44140625" style="29" bestFit="1" customWidth="1"/>
    <col min="14364" max="14364" width="8.88671875" style="29"/>
    <col min="14365" max="14365" width="12" style="29" bestFit="1" customWidth="1"/>
    <col min="14366" max="14366" width="11.109375" style="29" bestFit="1" customWidth="1"/>
    <col min="14367" max="14368" width="8.88671875" style="29"/>
    <col min="14369" max="14369" width="16.109375" style="29" bestFit="1" customWidth="1"/>
    <col min="14370" max="14371" width="8.88671875" style="29"/>
    <col min="14372" max="14372" width="11.109375" style="29" bestFit="1" customWidth="1"/>
    <col min="14373" max="14595" width="8.88671875" style="29"/>
    <col min="14596" max="14596" width="7.88671875" style="29" customWidth="1"/>
    <col min="14597" max="14597" width="24.5546875" style="29" bestFit="1" customWidth="1"/>
    <col min="14598" max="14598" width="12.5546875" style="29" bestFit="1" customWidth="1"/>
    <col min="14599" max="14599" width="36.5546875" style="29" customWidth="1"/>
    <col min="14600" max="14600" width="10.109375" style="29" customWidth="1"/>
    <col min="14601" max="14601" width="11.109375" style="29" customWidth="1"/>
    <col min="14602" max="14602" width="13.5546875" style="29" bestFit="1" customWidth="1"/>
    <col min="14603" max="14603" width="12" style="29" customWidth="1"/>
    <col min="14604" max="14605" width="12.5546875" style="29" bestFit="1" customWidth="1"/>
    <col min="14606" max="14607" width="8.88671875" style="29"/>
    <col min="14608" max="14608" width="11.109375" style="29" bestFit="1" customWidth="1"/>
    <col min="14609" max="14617" width="8.88671875" style="29"/>
    <col min="14618" max="14618" width="8" style="29" bestFit="1" customWidth="1"/>
    <col min="14619" max="14619" width="16.44140625" style="29" bestFit="1" customWidth="1"/>
    <col min="14620" max="14620" width="8.88671875" style="29"/>
    <col min="14621" max="14621" width="12" style="29" bestFit="1" customWidth="1"/>
    <col min="14622" max="14622" width="11.109375" style="29" bestFit="1" customWidth="1"/>
    <col min="14623" max="14624" width="8.88671875" style="29"/>
    <col min="14625" max="14625" width="16.109375" style="29" bestFit="1" customWidth="1"/>
    <col min="14626" max="14627" width="8.88671875" style="29"/>
    <col min="14628" max="14628" width="11.109375" style="29" bestFit="1" customWidth="1"/>
    <col min="14629" max="14851" width="8.88671875" style="29"/>
    <col min="14852" max="14852" width="7.88671875" style="29" customWidth="1"/>
    <col min="14853" max="14853" width="24.5546875" style="29" bestFit="1" customWidth="1"/>
    <col min="14854" max="14854" width="12.5546875" style="29" bestFit="1" customWidth="1"/>
    <col min="14855" max="14855" width="36.5546875" style="29" customWidth="1"/>
    <col min="14856" max="14856" width="10.109375" style="29" customWidth="1"/>
    <col min="14857" max="14857" width="11.109375" style="29" customWidth="1"/>
    <col min="14858" max="14858" width="13.5546875" style="29" bestFit="1" customWidth="1"/>
    <col min="14859" max="14859" width="12" style="29" customWidth="1"/>
    <col min="14860" max="14861" width="12.5546875" style="29" bestFit="1" customWidth="1"/>
    <col min="14862" max="14863" width="8.88671875" style="29"/>
    <col min="14864" max="14864" width="11.109375" style="29" bestFit="1" customWidth="1"/>
    <col min="14865" max="14873" width="8.88671875" style="29"/>
    <col min="14874" max="14874" width="8" style="29" bestFit="1" customWidth="1"/>
    <col min="14875" max="14875" width="16.44140625" style="29" bestFit="1" customWidth="1"/>
    <col min="14876" max="14876" width="8.88671875" style="29"/>
    <col min="14877" max="14877" width="12" style="29" bestFit="1" customWidth="1"/>
    <col min="14878" max="14878" width="11.109375" style="29" bestFit="1" customWidth="1"/>
    <col min="14879" max="14880" width="8.88671875" style="29"/>
    <col min="14881" max="14881" width="16.109375" style="29" bestFit="1" customWidth="1"/>
    <col min="14882" max="14883" width="8.88671875" style="29"/>
    <col min="14884" max="14884" width="11.109375" style="29" bestFit="1" customWidth="1"/>
    <col min="14885" max="15107" width="8.88671875" style="29"/>
    <col min="15108" max="15108" width="7.88671875" style="29" customWidth="1"/>
    <col min="15109" max="15109" width="24.5546875" style="29" bestFit="1" customWidth="1"/>
    <col min="15110" max="15110" width="12.5546875" style="29" bestFit="1" customWidth="1"/>
    <col min="15111" max="15111" width="36.5546875" style="29" customWidth="1"/>
    <col min="15112" max="15112" width="10.109375" style="29" customWidth="1"/>
    <col min="15113" max="15113" width="11.109375" style="29" customWidth="1"/>
    <col min="15114" max="15114" width="13.5546875" style="29" bestFit="1" customWidth="1"/>
    <col min="15115" max="15115" width="12" style="29" customWidth="1"/>
    <col min="15116" max="15117" width="12.5546875" style="29" bestFit="1" customWidth="1"/>
    <col min="15118" max="15119" width="8.88671875" style="29"/>
    <col min="15120" max="15120" width="11.109375" style="29" bestFit="1" customWidth="1"/>
    <col min="15121" max="15129" width="8.88671875" style="29"/>
    <col min="15130" max="15130" width="8" style="29" bestFit="1" customWidth="1"/>
    <col min="15131" max="15131" width="16.44140625" style="29" bestFit="1" customWidth="1"/>
    <col min="15132" max="15132" width="8.88671875" style="29"/>
    <col min="15133" max="15133" width="12" style="29" bestFit="1" customWidth="1"/>
    <col min="15134" max="15134" width="11.109375" style="29" bestFit="1" customWidth="1"/>
    <col min="15135" max="15136" width="8.88671875" style="29"/>
    <col min="15137" max="15137" width="16.109375" style="29" bestFit="1" customWidth="1"/>
    <col min="15138" max="15139" width="8.88671875" style="29"/>
    <col min="15140" max="15140" width="11.109375" style="29" bestFit="1" customWidth="1"/>
    <col min="15141" max="15363" width="8.88671875" style="29"/>
    <col min="15364" max="15364" width="7.88671875" style="29" customWidth="1"/>
    <col min="15365" max="15365" width="24.5546875" style="29" bestFit="1" customWidth="1"/>
    <col min="15366" max="15366" width="12.5546875" style="29" bestFit="1" customWidth="1"/>
    <col min="15367" max="15367" width="36.5546875" style="29" customWidth="1"/>
    <col min="15368" max="15368" width="10.109375" style="29" customWidth="1"/>
    <col min="15369" max="15369" width="11.109375" style="29" customWidth="1"/>
    <col min="15370" max="15370" width="13.5546875" style="29" bestFit="1" customWidth="1"/>
    <col min="15371" max="15371" width="12" style="29" customWidth="1"/>
    <col min="15372" max="15373" width="12.5546875" style="29" bestFit="1" customWidth="1"/>
    <col min="15374" max="15375" width="8.88671875" style="29"/>
    <col min="15376" max="15376" width="11.109375" style="29" bestFit="1" customWidth="1"/>
    <col min="15377" max="15385" width="8.88671875" style="29"/>
    <col min="15386" max="15386" width="8" style="29" bestFit="1" customWidth="1"/>
    <col min="15387" max="15387" width="16.44140625" style="29" bestFit="1" customWidth="1"/>
    <col min="15388" max="15388" width="8.88671875" style="29"/>
    <col min="15389" max="15389" width="12" style="29" bestFit="1" customWidth="1"/>
    <col min="15390" max="15390" width="11.109375" style="29" bestFit="1" customWidth="1"/>
    <col min="15391" max="15392" width="8.88671875" style="29"/>
    <col min="15393" max="15393" width="16.109375" style="29" bestFit="1" customWidth="1"/>
    <col min="15394" max="15395" width="8.88671875" style="29"/>
    <col min="15396" max="15396" width="11.109375" style="29" bestFit="1" customWidth="1"/>
    <col min="15397" max="15619" width="8.88671875" style="29"/>
    <col min="15620" max="15620" width="7.88671875" style="29" customWidth="1"/>
    <col min="15621" max="15621" width="24.5546875" style="29" bestFit="1" customWidth="1"/>
    <col min="15622" max="15622" width="12.5546875" style="29" bestFit="1" customWidth="1"/>
    <col min="15623" max="15623" width="36.5546875" style="29" customWidth="1"/>
    <col min="15624" max="15624" width="10.109375" style="29" customWidth="1"/>
    <col min="15625" max="15625" width="11.109375" style="29" customWidth="1"/>
    <col min="15626" max="15626" width="13.5546875" style="29" bestFit="1" customWidth="1"/>
    <col min="15627" max="15627" width="12" style="29" customWidth="1"/>
    <col min="15628" max="15629" width="12.5546875" style="29" bestFit="1" customWidth="1"/>
    <col min="15630" max="15631" width="8.88671875" style="29"/>
    <col min="15632" max="15632" width="11.109375" style="29" bestFit="1" customWidth="1"/>
    <col min="15633" max="15641" width="8.88671875" style="29"/>
    <col min="15642" max="15642" width="8" style="29" bestFit="1" customWidth="1"/>
    <col min="15643" max="15643" width="16.44140625" style="29" bestFit="1" customWidth="1"/>
    <col min="15644" max="15644" width="8.88671875" style="29"/>
    <col min="15645" max="15645" width="12" style="29" bestFit="1" customWidth="1"/>
    <col min="15646" max="15646" width="11.109375" style="29" bestFit="1" customWidth="1"/>
    <col min="15647" max="15648" width="8.88671875" style="29"/>
    <col min="15649" max="15649" width="16.109375" style="29" bestFit="1" customWidth="1"/>
    <col min="15650" max="15651" width="8.88671875" style="29"/>
    <col min="15652" max="15652" width="11.109375" style="29" bestFit="1" customWidth="1"/>
    <col min="15653" max="15875" width="8.88671875" style="29"/>
    <col min="15876" max="15876" width="7.88671875" style="29" customWidth="1"/>
    <col min="15877" max="15877" width="24.5546875" style="29" bestFit="1" customWidth="1"/>
    <col min="15878" max="15878" width="12.5546875" style="29" bestFit="1" customWidth="1"/>
    <col min="15879" max="15879" width="36.5546875" style="29" customWidth="1"/>
    <col min="15880" max="15880" width="10.109375" style="29" customWidth="1"/>
    <col min="15881" max="15881" width="11.109375" style="29" customWidth="1"/>
    <col min="15882" max="15882" width="13.5546875" style="29" bestFit="1" customWidth="1"/>
    <col min="15883" max="15883" width="12" style="29" customWidth="1"/>
    <col min="15884" max="15885" width="12.5546875" style="29" bestFit="1" customWidth="1"/>
    <col min="15886" max="15887" width="8.88671875" style="29"/>
    <col min="15888" max="15888" width="11.109375" style="29" bestFit="1" customWidth="1"/>
    <col min="15889" max="15897" width="8.88671875" style="29"/>
    <col min="15898" max="15898" width="8" style="29" bestFit="1" customWidth="1"/>
    <col min="15899" max="15899" width="16.44140625" style="29" bestFit="1" customWidth="1"/>
    <col min="15900" max="15900" width="8.88671875" style="29"/>
    <col min="15901" max="15901" width="12" style="29" bestFit="1" customWidth="1"/>
    <col min="15902" max="15902" width="11.109375" style="29" bestFit="1" customWidth="1"/>
    <col min="15903" max="15904" width="8.88671875" style="29"/>
    <col min="15905" max="15905" width="16.109375" style="29" bestFit="1" customWidth="1"/>
    <col min="15906" max="15907" width="8.88671875" style="29"/>
    <col min="15908" max="15908" width="11.109375" style="29" bestFit="1" customWidth="1"/>
    <col min="15909" max="16131" width="8.88671875" style="29"/>
    <col min="16132" max="16132" width="7.88671875" style="29" customWidth="1"/>
    <col min="16133" max="16133" width="24.5546875" style="29" bestFit="1" customWidth="1"/>
    <col min="16134" max="16134" width="12.5546875" style="29" bestFit="1" customWidth="1"/>
    <col min="16135" max="16135" width="36.5546875" style="29" customWidth="1"/>
    <col min="16136" max="16136" width="10.109375" style="29" customWidth="1"/>
    <col min="16137" max="16137" width="11.109375" style="29" customWidth="1"/>
    <col min="16138" max="16138" width="13.5546875" style="29" bestFit="1" customWidth="1"/>
    <col min="16139" max="16139" width="12" style="29" customWidth="1"/>
    <col min="16140" max="16141" width="12.5546875" style="29" bestFit="1" customWidth="1"/>
    <col min="16142" max="16143" width="8.88671875" style="29"/>
    <col min="16144" max="16144" width="11.109375" style="29" bestFit="1" customWidth="1"/>
    <col min="16145" max="16153" width="8.88671875" style="29"/>
    <col min="16154" max="16154" width="8" style="29" bestFit="1" customWidth="1"/>
    <col min="16155" max="16155" width="16.44140625" style="29" bestFit="1" customWidth="1"/>
    <col min="16156" max="16156" width="8.88671875" style="29"/>
    <col min="16157" max="16157" width="12" style="29" bestFit="1" customWidth="1"/>
    <col min="16158" max="16158" width="11.109375" style="29" bestFit="1" customWidth="1"/>
    <col min="16159" max="16160" width="8.88671875" style="29"/>
    <col min="16161" max="16161" width="16.109375" style="29" bestFit="1" customWidth="1"/>
    <col min="16162" max="16163" width="8.88671875" style="29"/>
    <col min="16164" max="16164" width="11.109375" style="29" bestFit="1" customWidth="1"/>
    <col min="16165" max="16384" width="8.88671875" style="29"/>
  </cols>
  <sheetData>
    <row r="1" spans="1:17" ht="12.75" customHeight="1" x14ac:dyDescent="0.3">
      <c r="C1" s="30" t="s">
        <v>17</v>
      </c>
      <c r="D1" s="31" t="s">
        <v>18</v>
      </c>
      <c r="E1" s="31" t="s">
        <v>19</v>
      </c>
      <c r="F1" s="31" t="s">
        <v>20</v>
      </c>
      <c r="G1" s="31" t="s">
        <v>21</v>
      </c>
      <c r="H1" s="31" t="s">
        <v>22</v>
      </c>
      <c r="I1" s="31" t="s">
        <v>23</v>
      </c>
      <c r="J1" s="31" t="s">
        <v>24</v>
      </c>
      <c r="K1" s="31" t="s">
        <v>25</v>
      </c>
      <c r="L1" s="31" t="s">
        <v>26</v>
      </c>
      <c r="M1" s="31"/>
    </row>
    <row r="2" spans="1:17" ht="12.75" customHeight="1" x14ac:dyDescent="0.3">
      <c r="A2" s="31">
        <v>1</v>
      </c>
      <c r="B2" s="29">
        <v>0</v>
      </c>
      <c r="G2" s="32"/>
      <c r="H2" s="32"/>
      <c r="I2" s="32"/>
      <c r="J2" s="32"/>
      <c r="K2" s="32"/>
      <c r="L2" s="32"/>
    </row>
    <row r="3" spans="1:17" ht="12" customHeight="1" x14ac:dyDescent="0.3">
      <c r="A3" s="31">
        <v>2</v>
      </c>
      <c r="B3" s="29">
        <v>2</v>
      </c>
      <c r="G3" s="32"/>
      <c r="H3" s="32"/>
      <c r="I3" s="32"/>
      <c r="J3" s="32"/>
      <c r="K3" s="32"/>
      <c r="L3" s="32"/>
    </row>
    <row r="4" spans="1:17" x14ac:dyDescent="0.3">
      <c r="A4" s="31">
        <f>A3+1</f>
        <v>3</v>
      </c>
      <c r="B4" s="29">
        <v>2</v>
      </c>
      <c r="G4" s="32"/>
      <c r="H4" s="32"/>
      <c r="I4" s="32"/>
      <c r="J4" s="32"/>
      <c r="K4" s="32"/>
      <c r="L4" s="32"/>
      <c r="M4" s="31"/>
    </row>
    <row r="5" spans="1:17" x14ac:dyDescent="0.3">
      <c r="A5" s="31">
        <f t="shared" ref="A5:A14" si="0">A4+1</f>
        <v>4</v>
      </c>
      <c r="B5" s="29">
        <v>4</v>
      </c>
      <c r="G5" s="32"/>
      <c r="H5" s="32"/>
      <c r="I5" s="32"/>
      <c r="J5" s="32"/>
      <c r="K5" s="32"/>
      <c r="L5" s="32"/>
    </row>
    <row r="6" spans="1:17" x14ac:dyDescent="0.3">
      <c r="A6" s="31">
        <f t="shared" si="0"/>
        <v>5</v>
      </c>
      <c r="B6" s="29">
        <v>3</v>
      </c>
      <c r="C6" s="29">
        <f>AVERAGE(B2:B5)</f>
        <v>2</v>
      </c>
      <c r="D6" s="33">
        <f t="shared" ref="D6:D15" si="1">C6-B6</f>
        <v>-1</v>
      </c>
      <c r="E6" s="33">
        <f t="shared" ref="E6:E15" si="2">D6^2</f>
        <v>1</v>
      </c>
      <c r="F6" s="33">
        <f>ABS(D6)</f>
        <v>1</v>
      </c>
      <c r="G6" s="34">
        <f>IF(B6&lt;&gt;0,ABS(D6/B6)," ")</f>
        <v>0.33333333333333331</v>
      </c>
      <c r="H6" s="33">
        <f>SUM($F$6:F6)/(A6-4)</f>
        <v>1</v>
      </c>
      <c r="I6" s="33">
        <f>SUM($E$6:E6)/(A6-4)</f>
        <v>1</v>
      </c>
      <c r="J6" s="34">
        <f>SUM($G$6:G6)/(A6-4)</f>
        <v>0.33333333333333331</v>
      </c>
      <c r="K6" s="33">
        <f>SUM($D$6:D6)</f>
        <v>-1</v>
      </c>
      <c r="L6" s="33">
        <f>K6/H6</f>
        <v>-1</v>
      </c>
    </row>
    <row r="7" spans="1:17" x14ac:dyDescent="0.3">
      <c r="A7" s="31">
        <f t="shared" si="0"/>
        <v>6</v>
      </c>
      <c r="B7" s="29">
        <v>4</v>
      </c>
      <c r="C7" s="29">
        <f t="shared" ref="C7:C13" si="3">AVERAGE(B3:B6)</f>
        <v>2.75</v>
      </c>
      <c r="D7" s="33">
        <f t="shared" si="1"/>
        <v>-1.25</v>
      </c>
      <c r="E7" s="33">
        <f t="shared" si="2"/>
        <v>1.5625</v>
      </c>
      <c r="F7" s="33">
        <f t="shared" ref="F7:F15" si="4">ABS(D7)</f>
        <v>1.25</v>
      </c>
      <c r="G7" s="34">
        <f t="shared" ref="G7:G15" si="5">IF(B7&lt;&gt;0,ABS(D7/B7)," ")</f>
        <v>0.3125</v>
      </c>
      <c r="H7" s="33">
        <f>SUM($F$6:F7)/(A7-4)</f>
        <v>1.125</v>
      </c>
      <c r="I7" s="33">
        <f>SUM($E$6:E7)/(A7-4)</f>
        <v>1.28125</v>
      </c>
      <c r="J7" s="34">
        <f>SUM($G$6:G7)/(A7-4)</f>
        <v>0.32291666666666663</v>
      </c>
      <c r="K7" s="33">
        <f>SUM($D$6:D7)</f>
        <v>-2.25</v>
      </c>
      <c r="L7" s="33">
        <f t="shared" ref="L7:L15" si="6">K7/H7</f>
        <v>-2</v>
      </c>
      <c r="M7" s="31"/>
    </row>
    <row r="8" spans="1:17" x14ac:dyDescent="0.3">
      <c r="A8" s="31">
        <f t="shared" si="0"/>
        <v>7</v>
      </c>
      <c r="B8" s="29">
        <v>1</v>
      </c>
      <c r="C8" s="29">
        <f t="shared" si="3"/>
        <v>3.25</v>
      </c>
      <c r="D8" s="33">
        <f t="shared" si="1"/>
        <v>2.25</v>
      </c>
      <c r="E8" s="33">
        <f t="shared" si="2"/>
        <v>5.0625</v>
      </c>
      <c r="F8" s="33">
        <f t="shared" si="4"/>
        <v>2.25</v>
      </c>
      <c r="G8" s="34">
        <f t="shared" si="5"/>
        <v>2.25</v>
      </c>
      <c r="H8" s="33">
        <f>SUM($F$6:F8)/(A8-4)</f>
        <v>1.5</v>
      </c>
      <c r="I8" s="33">
        <f>SUM($E$6:E8)/(A8-4)</f>
        <v>2.5416666666666665</v>
      </c>
      <c r="J8" s="34">
        <f>SUM($G$6:G8)/(A8-4)</f>
        <v>0.96527777777777768</v>
      </c>
      <c r="K8" s="33">
        <f>SUM($D$6:D8)</f>
        <v>0</v>
      </c>
      <c r="L8" s="33">
        <f t="shared" si="6"/>
        <v>0</v>
      </c>
    </row>
    <row r="9" spans="1:17" x14ac:dyDescent="0.3">
      <c r="A9" s="31">
        <f t="shared" si="0"/>
        <v>8</v>
      </c>
      <c r="B9" s="29">
        <v>1</v>
      </c>
      <c r="C9" s="29">
        <f t="shared" si="3"/>
        <v>3</v>
      </c>
      <c r="D9" s="33">
        <f t="shared" si="1"/>
        <v>2</v>
      </c>
      <c r="E9" s="33">
        <f t="shared" si="2"/>
        <v>4</v>
      </c>
      <c r="F9" s="33">
        <f t="shared" si="4"/>
        <v>2</v>
      </c>
      <c r="G9" s="34">
        <f t="shared" si="5"/>
        <v>2</v>
      </c>
      <c r="H9" s="33">
        <f>SUM($F$6:F9)/(A9-4)</f>
        <v>1.625</v>
      </c>
      <c r="I9" s="33">
        <f>SUM($E$6:E9)/(A9-4)</f>
        <v>2.90625</v>
      </c>
      <c r="J9" s="34">
        <f>SUM($G$6:G9)/(A9-4)</f>
        <v>1.2239583333333333</v>
      </c>
      <c r="K9" s="33">
        <f>SUM($D$6:D9)</f>
        <v>2</v>
      </c>
      <c r="L9" s="33">
        <f t="shared" si="6"/>
        <v>1.2307692307692308</v>
      </c>
    </row>
    <row r="10" spans="1:17" x14ac:dyDescent="0.3">
      <c r="A10" s="31">
        <f t="shared" si="0"/>
        <v>9</v>
      </c>
      <c r="B10" s="29">
        <v>1</v>
      </c>
      <c r="C10" s="29">
        <f t="shared" si="3"/>
        <v>2.25</v>
      </c>
      <c r="D10" s="33">
        <f t="shared" si="1"/>
        <v>1.25</v>
      </c>
      <c r="E10" s="33">
        <f t="shared" si="2"/>
        <v>1.5625</v>
      </c>
      <c r="F10" s="33">
        <f t="shared" si="4"/>
        <v>1.25</v>
      </c>
      <c r="G10" s="34">
        <f t="shared" si="5"/>
        <v>1.25</v>
      </c>
      <c r="H10" s="33">
        <f>SUM($F$6:F10)/(A10-4)</f>
        <v>1.55</v>
      </c>
      <c r="I10" s="33">
        <f>SUM($E$6:E10)/(A10-4)</f>
        <v>2.6375000000000002</v>
      </c>
      <c r="J10" s="34">
        <f>SUM($G$6:G10)/(A10-4)</f>
        <v>1.2291666666666665</v>
      </c>
      <c r="K10" s="33">
        <f>SUM($D$6:D10)</f>
        <v>3.25</v>
      </c>
      <c r="L10" s="33">
        <f t="shared" si="6"/>
        <v>2.096774193548387</v>
      </c>
      <c r="M10" s="31"/>
    </row>
    <row r="11" spans="1:17" x14ac:dyDescent="0.3">
      <c r="A11" s="31">
        <f t="shared" si="0"/>
        <v>10</v>
      </c>
      <c r="B11" s="29">
        <v>0</v>
      </c>
      <c r="C11" s="29">
        <f t="shared" si="3"/>
        <v>1.75</v>
      </c>
      <c r="D11" s="33">
        <f t="shared" si="1"/>
        <v>1.75</v>
      </c>
      <c r="E11" s="33">
        <f t="shared" si="2"/>
        <v>3.0625</v>
      </c>
      <c r="F11" s="33">
        <f t="shared" si="4"/>
        <v>1.75</v>
      </c>
      <c r="G11" s="34" t="str">
        <f t="shared" si="5"/>
        <v xml:space="preserve"> </v>
      </c>
      <c r="H11" s="33">
        <f>SUM($F$6:F11)/(A11-4)</f>
        <v>1.5833333333333333</v>
      </c>
      <c r="I11" s="33">
        <f>SUM($E$6:E11)/(A11-4)</f>
        <v>2.7083333333333335</v>
      </c>
      <c r="J11" s="34">
        <f>SUM($G$6:G11)/(A11-4)</f>
        <v>1.0243055555555556</v>
      </c>
      <c r="K11" s="33">
        <f>SUM($D$6:D11)</f>
        <v>5</v>
      </c>
      <c r="L11" s="33">
        <f t="shared" si="6"/>
        <v>3.1578947368421053</v>
      </c>
      <c r="M11" s="32"/>
    </row>
    <row r="12" spans="1:17" x14ac:dyDescent="0.3">
      <c r="A12" s="31">
        <f t="shared" si="0"/>
        <v>11</v>
      </c>
      <c r="B12" s="29">
        <v>1</v>
      </c>
      <c r="C12" s="29">
        <f t="shared" si="3"/>
        <v>0.75</v>
      </c>
      <c r="D12" s="33">
        <f t="shared" si="1"/>
        <v>-0.25</v>
      </c>
      <c r="E12" s="33">
        <f t="shared" si="2"/>
        <v>6.25E-2</v>
      </c>
      <c r="F12" s="33">
        <f t="shared" si="4"/>
        <v>0.25</v>
      </c>
      <c r="G12" s="34">
        <f t="shared" si="5"/>
        <v>0.25</v>
      </c>
      <c r="H12" s="33">
        <f>SUM($F$6:F12)/(A12-4)</f>
        <v>1.3928571428571428</v>
      </c>
      <c r="I12" s="33">
        <f>SUM($E$6:E12)/(A12-4)</f>
        <v>2.3303571428571428</v>
      </c>
      <c r="J12" s="34">
        <f>SUM($G$6:G12)/(A12-4)</f>
        <v>0.91369047619047616</v>
      </c>
      <c r="K12" s="33">
        <f>SUM($D$6:D12)</f>
        <v>4.75</v>
      </c>
      <c r="L12" s="33">
        <f t="shared" si="6"/>
        <v>3.4102564102564106</v>
      </c>
    </row>
    <row r="13" spans="1:17" x14ac:dyDescent="0.3">
      <c r="A13" s="31">
        <f t="shared" si="0"/>
        <v>12</v>
      </c>
      <c r="B13" s="29">
        <v>0</v>
      </c>
      <c r="C13" s="29">
        <f t="shared" si="3"/>
        <v>0.75</v>
      </c>
      <c r="D13" s="33">
        <f t="shared" si="1"/>
        <v>0.75</v>
      </c>
      <c r="E13" s="33">
        <f t="shared" si="2"/>
        <v>0.5625</v>
      </c>
      <c r="F13" s="33">
        <f t="shared" si="4"/>
        <v>0.75</v>
      </c>
      <c r="G13" s="34" t="str">
        <f t="shared" si="5"/>
        <v xml:space="preserve"> </v>
      </c>
      <c r="H13" s="33">
        <f>SUM($F$6:F13)/(A13-4)</f>
        <v>1.3125</v>
      </c>
      <c r="I13" s="33">
        <f>SUM($E$6:E13)/(A13-4)</f>
        <v>2.109375</v>
      </c>
      <c r="J13" s="34">
        <f>SUM($G$6:G13)/(A13-4)</f>
        <v>0.79947916666666663</v>
      </c>
      <c r="K13" s="33">
        <f>SUM($D$6:D13)</f>
        <v>5.5</v>
      </c>
      <c r="L13" s="33">
        <f t="shared" si="6"/>
        <v>4.1904761904761907</v>
      </c>
    </row>
    <row r="14" spans="1:17" x14ac:dyDescent="0.3">
      <c r="A14" s="31">
        <f t="shared" si="0"/>
        <v>13</v>
      </c>
      <c r="B14" s="29">
        <v>0</v>
      </c>
      <c r="C14" s="29">
        <f>AVERAGE(B10:B13)</f>
        <v>0.5</v>
      </c>
      <c r="D14" s="33">
        <f t="shared" si="1"/>
        <v>0.5</v>
      </c>
      <c r="E14" s="33">
        <f t="shared" si="2"/>
        <v>0.25</v>
      </c>
      <c r="F14" s="33">
        <f t="shared" si="4"/>
        <v>0.5</v>
      </c>
      <c r="G14" s="34" t="str">
        <f t="shared" si="5"/>
        <v xml:space="preserve"> </v>
      </c>
      <c r="H14" s="35">
        <f>SUM($F$6:F14)/(A14-4)</f>
        <v>1.2222222222222223</v>
      </c>
      <c r="I14" s="33">
        <f>SUM($E$6:E14)/(A14-4)</f>
        <v>1.9027777777777777</v>
      </c>
      <c r="J14" s="36">
        <f>SUM($G$6:G14)/(A14-4)</f>
        <v>0.71064814814814814</v>
      </c>
      <c r="K14" s="33">
        <f>SUM($D$6:D14)</f>
        <v>6</v>
      </c>
      <c r="L14" s="33">
        <f t="shared" si="6"/>
        <v>4.9090909090909083</v>
      </c>
      <c r="P14" s="39"/>
      <c r="Q14" s="39"/>
    </row>
    <row r="15" spans="1:17" x14ac:dyDescent="0.3">
      <c r="A15" s="37">
        <v>14</v>
      </c>
      <c r="B15" s="38"/>
      <c r="C15" s="38">
        <f>AVERAGE(B11:B14)</f>
        <v>0.25</v>
      </c>
      <c r="D15" s="39">
        <f t="shared" si="1"/>
        <v>0.25</v>
      </c>
      <c r="E15" s="39">
        <f t="shared" si="2"/>
        <v>6.25E-2</v>
      </c>
      <c r="F15" s="39">
        <f t="shared" si="4"/>
        <v>0.25</v>
      </c>
      <c r="G15" s="34" t="str">
        <f t="shared" si="5"/>
        <v xml:space="preserve"> </v>
      </c>
      <c r="H15" s="33">
        <f>SUM($F$6:F15)/(A15-4)</f>
        <v>1.125</v>
      </c>
      <c r="I15" s="33">
        <f>SUM($E$6:E15)/(A15-4)</f>
        <v>1.71875</v>
      </c>
      <c r="J15" s="34">
        <f>SUM($G$6:G15)/(A15-4)</f>
        <v>0.63958333333333328</v>
      </c>
      <c r="K15" s="33">
        <f>SUM($D$6:D15)</f>
        <v>6.25</v>
      </c>
      <c r="L15" s="33">
        <f t="shared" si="6"/>
        <v>5.5555555555555554</v>
      </c>
    </row>
    <row r="16" spans="1:17" x14ac:dyDescent="0.3">
      <c r="A16" s="31"/>
      <c r="B16" s="31"/>
      <c r="D16" s="31"/>
      <c r="E16" s="31"/>
      <c r="F16" s="31"/>
      <c r="G16" s="40"/>
      <c r="H16" s="40"/>
      <c r="I16" s="40"/>
      <c r="J16" s="40"/>
      <c r="K16" s="40"/>
      <c r="L16" s="40"/>
    </row>
    <row r="19" spans="1:17" x14ac:dyDescent="0.3">
      <c r="A19" s="31" t="s">
        <v>0</v>
      </c>
      <c r="B19" s="31">
        <v>1510104</v>
      </c>
      <c r="C19" s="30" t="s">
        <v>27</v>
      </c>
      <c r="D19" s="31" t="s">
        <v>18</v>
      </c>
      <c r="E19" s="31" t="s">
        <v>19</v>
      </c>
      <c r="F19" s="31" t="s">
        <v>20</v>
      </c>
      <c r="G19" s="31" t="s">
        <v>21</v>
      </c>
      <c r="H19" s="31" t="s">
        <v>22</v>
      </c>
      <c r="I19" s="31" t="s">
        <v>23</v>
      </c>
      <c r="J19" s="31" t="s">
        <v>24</v>
      </c>
      <c r="K19" s="31" t="s">
        <v>25</v>
      </c>
      <c r="L19" s="31" t="s">
        <v>26</v>
      </c>
    </row>
    <row r="20" spans="1:17" x14ac:dyDescent="0.3">
      <c r="A20" s="31">
        <v>1</v>
      </c>
      <c r="B20" s="29">
        <v>0</v>
      </c>
      <c r="G20" s="32"/>
      <c r="H20" s="32"/>
      <c r="I20" s="32"/>
      <c r="J20" s="32"/>
      <c r="K20" s="32"/>
      <c r="L20" s="32"/>
    </row>
    <row r="21" spans="1:17" x14ac:dyDescent="0.3">
      <c r="A21" s="31">
        <v>2</v>
      </c>
      <c r="B21" s="29">
        <v>2</v>
      </c>
      <c r="G21" s="32"/>
      <c r="H21" s="32"/>
      <c r="I21" s="32"/>
      <c r="J21" s="32"/>
      <c r="K21" s="32"/>
      <c r="L21" s="32"/>
    </row>
    <row r="22" spans="1:17" x14ac:dyDescent="0.3">
      <c r="A22" s="31">
        <f>A21+1</f>
        <v>3</v>
      </c>
      <c r="B22" s="29">
        <v>2</v>
      </c>
      <c r="G22" s="32"/>
      <c r="H22" s="32"/>
      <c r="I22" s="32"/>
      <c r="J22" s="32"/>
      <c r="K22" s="32"/>
      <c r="L22" s="32"/>
    </row>
    <row r="23" spans="1:17" x14ac:dyDescent="0.3">
      <c r="A23" s="31">
        <f t="shared" ref="A23:A32" si="7">A22+1</f>
        <v>4</v>
      </c>
      <c r="B23" s="29">
        <v>4</v>
      </c>
      <c r="G23" s="32"/>
      <c r="H23" s="32"/>
      <c r="I23" s="32"/>
      <c r="J23" s="32"/>
      <c r="K23" s="32"/>
      <c r="L23" s="32"/>
    </row>
    <row r="24" spans="1:17" x14ac:dyDescent="0.3">
      <c r="A24" s="31">
        <f t="shared" si="7"/>
        <v>5</v>
      </c>
      <c r="B24" s="29">
        <v>3</v>
      </c>
      <c r="G24" s="32"/>
      <c r="H24" s="32"/>
      <c r="I24" s="32"/>
      <c r="J24" s="32"/>
      <c r="K24" s="32"/>
      <c r="L24" s="32"/>
    </row>
    <row r="25" spans="1:17" x14ac:dyDescent="0.3">
      <c r="A25" s="31">
        <f t="shared" si="7"/>
        <v>6</v>
      </c>
      <c r="B25" s="29">
        <v>4</v>
      </c>
      <c r="G25" s="32"/>
      <c r="H25" s="33"/>
      <c r="I25" s="33"/>
      <c r="J25" s="32"/>
      <c r="K25" s="33"/>
      <c r="L25" s="33"/>
    </row>
    <row r="26" spans="1:17" x14ac:dyDescent="0.3">
      <c r="A26" s="31">
        <f t="shared" si="7"/>
        <v>7</v>
      </c>
      <c r="B26" s="29">
        <v>1</v>
      </c>
      <c r="G26" s="32"/>
      <c r="H26" s="33"/>
      <c r="I26" s="33"/>
      <c r="J26" s="32"/>
      <c r="K26" s="33"/>
      <c r="L26" s="33"/>
    </row>
    <row r="27" spans="1:17" x14ac:dyDescent="0.3">
      <c r="A27" s="31">
        <f t="shared" si="7"/>
        <v>8</v>
      </c>
      <c r="B27" s="29">
        <v>1</v>
      </c>
      <c r="G27" s="32"/>
      <c r="H27" s="33"/>
      <c r="I27" s="33"/>
      <c r="J27" s="32"/>
      <c r="K27" s="33"/>
      <c r="L27" s="33"/>
    </row>
    <row r="28" spans="1:17" x14ac:dyDescent="0.3">
      <c r="A28" s="31">
        <f t="shared" si="7"/>
        <v>9</v>
      </c>
      <c r="B28" s="29">
        <v>1</v>
      </c>
      <c r="C28" s="50"/>
      <c r="D28" s="50"/>
      <c r="E28" s="50"/>
      <c r="F28" s="50"/>
      <c r="G28" s="52"/>
      <c r="H28" s="39"/>
      <c r="I28" s="39"/>
      <c r="J28" s="52"/>
      <c r="K28" s="39"/>
      <c r="L28" s="33"/>
    </row>
    <row r="29" spans="1:17" x14ac:dyDescent="0.3">
      <c r="A29" s="31">
        <f t="shared" si="7"/>
        <v>10</v>
      </c>
      <c r="B29" s="29">
        <v>0</v>
      </c>
      <c r="C29" s="50"/>
      <c r="D29" s="50"/>
      <c r="E29" s="50"/>
      <c r="F29" s="50"/>
      <c r="G29" s="52"/>
      <c r="H29" s="39"/>
      <c r="I29" s="39"/>
      <c r="J29" s="52"/>
      <c r="K29" s="39"/>
      <c r="L29" s="33"/>
    </row>
    <row r="30" spans="1:17" x14ac:dyDescent="0.3">
      <c r="A30" s="31">
        <f t="shared" si="7"/>
        <v>11</v>
      </c>
      <c r="B30" s="29">
        <v>1</v>
      </c>
      <c r="C30" s="50"/>
      <c r="D30" s="50"/>
      <c r="E30" s="50"/>
      <c r="F30" s="50"/>
      <c r="G30" s="52"/>
      <c r="H30" s="39"/>
      <c r="I30" s="39"/>
      <c r="J30" s="52"/>
      <c r="K30" s="39"/>
      <c r="L30" s="33"/>
    </row>
    <row r="31" spans="1:17" x14ac:dyDescent="0.3">
      <c r="A31" s="31">
        <f t="shared" si="7"/>
        <v>12</v>
      </c>
      <c r="B31" s="29">
        <v>0</v>
      </c>
      <c r="C31" s="50"/>
      <c r="D31" s="50"/>
      <c r="E31" s="50"/>
      <c r="F31" s="50"/>
      <c r="G31" s="52"/>
      <c r="H31" s="39"/>
      <c r="I31" s="39"/>
      <c r="J31" s="52"/>
      <c r="K31" s="39"/>
      <c r="L31" s="33"/>
    </row>
    <row r="32" spans="1:17" x14ac:dyDescent="0.3">
      <c r="A32" s="31">
        <f t="shared" si="7"/>
        <v>13</v>
      </c>
      <c r="B32" s="29">
        <v>0</v>
      </c>
      <c r="C32" s="50"/>
      <c r="D32" s="50"/>
      <c r="E32" s="50"/>
      <c r="F32" s="50"/>
      <c r="G32" s="52"/>
      <c r="H32" s="39"/>
      <c r="I32" s="39"/>
      <c r="J32" s="52"/>
      <c r="K32" s="39"/>
      <c r="L32" s="33"/>
      <c r="P32" s="39"/>
      <c r="Q32" s="39"/>
    </row>
    <row r="33" spans="1:13" x14ac:dyDescent="0.3">
      <c r="A33" s="31">
        <v>14</v>
      </c>
      <c r="B33" s="31"/>
      <c r="C33" s="50"/>
      <c r="D33" s="50"/>
      <c r="E33" s="50"/>
      <c r="F33" s="50"/>
      <c r="G33" s="52"/>
      <c r="H33" s="39"/>
      <c r="I33" s="39"/>
      <c r="J33" s="52"/>
      <c r="K33" s="39"/>
      <c r="L33" s="33"/>
    </row>
    <row r="36" spans="1:13" ht="33" customHeight="1" x14ac:dyDescent="0.3">
      <c r="A36" s="47" t="s">
        <v>28</v>
      </c>
      <c r="B36" s="47"/>
      <c r="C36" s="29" t="s">
        <v>29</v>
      </c>
      <c r="D36" s="29" t="s">
        <v>30</v>
      </c>
      <c r="F36" s="29" t="s">
        <v>31</v>
      </c>
      <c r="G36" s="33">
        <f>AVERAGE(B39:B51)</f>
        <v>1.4615384615384615</v>
      </c>
    </row>
    <row r="37" spans="1:13" ht="13.2" customHeight="1" x14ac:dyDescent="0.3">
      <c r="A37" s="42" t="s">
        <v>32</v>
      </c>
      <c r="B37" s="42">
        <v>0.3</v>
      </c>
    </row>
    <row r="38" spans="1:13" ht="33" customHeight="1" x14ac:dyDescent="0.3">
      <c r="A38" s="31" t="s">
        <v>0</v>
      </c>
      <c r="B38" s="31">
        <v>1510104</v>
      </c>
      <c r="C38" s="31" t="s">
        <v>33</v>
      </c>
      <c r="D38" s="31" t="s">
        <v>34</v>
      </c>
      <c r="E38" s="31" t="s">
        <v>18</v>
      </c>
      <c r="F38" s="31" t="s">
        <v>19</v>
      </c>
      <c r="G38" s="31" t="s">
        <v>20</v>
      </c>
      <c r="H38" s="31" t="s">
        <v>21</v>
      </c>
      <c r="I38" s="31" t="s">
        <v>22</v>
      </c>
      <c r="J38" s="31" t="s">
        <v>23</v>
      </c>
      <c r="K38" s="31" t="s">
        <v>24</v>
      </c>
      <c r="L38" s="31" t="s">
        <v>25</v>
      </c>
      <c r="M38" s="31" t="s">
        <v>26</v>
      </c>
    </row>
    <row r="39" spans="1:13" x14ac:dyDescent="0.3">
      <c r="A39" s="31">
        <v>1</v>
      </c>
      <c r="B39" s="29">
        <v>0</v>
      </c>
      <c r="C39" s="33">
        <f>$G$36</f>
        <v>1.4615384615384615</v>
      </c>
      <c r="D39" s="33">
        <f>C39</f>
        <v>1.4615384615384615</v>
      </c>
      <c r="E39" s="33">
        <f>D39-B39</f>
        <v>1.4615384615384615</v>
      </c>
      <c r="F39" s="33">
        <f t="shared" ref="F39:F52" si="8">E39^2</f>
        <v>2.1360946745562126</v>
      </c>
      <c r="G39" s="33">
        <f>ABS(E39)</f>
        <v>1.4615384615384615</v>
      </c>
      <c r="H39" s="32" t="str">
        <f>IF(B39&lt;&gt;0,ABS(E39/B39)," ")</f>
        <v xml:space="preserve"> </v>
      </c>
      <c r="I39" s="33">
        <f>SUM($G$39:G39)/A39</f>
        <v>1.4615384615384615</v>
      </c>
      <c r="J39" s="33">
        <f>SUM($F$39:F39)/A39</f>
        <v>2.1360946745562126</v>
      </c>
      <c r="K39" s="32">
        <f>SUM($H$39:H39)/A39</f>
        <v>0</v>
      </c>
      <c r="L39" s="33">
        <f>SUM($E$39:E39)</f>
        <v>1.4615384615384615</v>
      </c>
      <c r="M39" s="33">
        <f>L39/I39</f>
        <v>1</v>
      </c>
    </row>
    <row r="40" spans="1:13" x14ac:dyDescent="0.3">
      <c r="A40" s="31">
        <v>2</v>
      </c>
      <c r="B40" s="29">
        <v>2</v>
      </c>
      <c r="C40" s="33">
        <f>$B$37*B39+(1-$B$37)*C39</f>
        <v>1.023076923076923</v>
      </c>
      <c r="D40" s="33">
        <f t="shared" ref="D40:D52" si="9">C40</f>
        <v>1.023076923076923</v>
      </c>
      <c r="E40" s="33">
        <f t="shared" ref="E40:E52" si="10">D40-B40</f>
        <v>-0.97692307692307701</v>
      </c>
      <c r="F40" s="33">
        <f t="shared" si="8"/>
        <v>0.95437869822485222</v>
      </c>
      <c r="G40" s="33">
        <f t="shared" ref="G40:G52" si="11">ABS(E40)</f>
        <v>0.97692307692307701</v>
      </c>
      <c r="H40" s="32">
        <f t="shared" ref="H40:H52" si="12">IF(B40&lt;&gt;0,ABS(E40/B40)," ")</f>
        <v>0.4884615384615385</v>
      </c>
      <c r="I40" s="33">
        <f>SUM($G$39:G40)/A40</f>
        <v>1.2192307692307693</v>
      </c>
      <c r="J40" s="33">
        <f>SUM($F$39:F40)/A40</f>
        <v>1.5452366863905325</v>
      </c>
      <c r="K40" s="32">
        <f>SUM($H$39:H40)/A40</f>
        <v>0.24423076923076925</v>
      </c>
      <c r="L40" s="33">
        <f>SUM($E$39:E40)</f>
        <v>0.48461538461538445</v>
      </c>
      <c r="M40" s="33">
        <f t="shared" ref="M40:M52" si="13">L40/I40</f>
        <v>0.39747634069400611</v>
      </c>
    </row>
    <row r="41" spans="1:13" x14ac:dyDescent="0.3">
      <c r="A41" s="31">
        <f>A40+1</f>
        <v>3</v>
      </c>
      <c r="B41" s="29">
        <v>2</v>
      </c>
      <c r="C41" s="33">
        <f t="shared" ref="C41:C52" si="14">$B$37*B40+(1-$B$37)*C40</f>
        <v>1.316153846153846</v>
      </c>
      <c r="D41" s="33">
        <f t="shared" si="9"/>
        <v>1.316153846153846</v>
      </c>
      <c r="E41" s="33">
        <f t="shared" si="10"/>
        <v>-0.68384615384615399</v>
      </c>
      <c r="F41" s="33">
        <f t="shared" si="8"/>
        <v>0.46764556213017772</v>
      </c>
      <c r="G41" s="33">
        <f t="shared" si="11"/>
        <v>0.68384615384615399</v>
      </c>
      <c r="H41" s="32">
        <f t="shared" si="12"/>
        <v>0.341923076923077</v>
      </c>
      <c r="I41" s="33">
        <f>SUM($G$39:G41)/A41</f>
        <v>1.0407692307692309</v>
      </c>
      <c r="J41" s="33">
        <f>SUM($F$39:F41)/A41</f>
        <v>1.1860396449704143</v>
      </c>
      <c r="K41" s="32">
        <f>SUM($H$39:H41)/A41</f>
        <v>0.27679487179487183</v>
      </c>
      <c r="L41" s="33">
        <f>SUM($E$39:E41)</f>
        <v>-0.19923076923076954</v>
      </c>
      <c r="M41" s="33">
        <f t="shared" si="13"/>
        <v>-0.19142645971914293</v>
      </c>
    </row>
    <row r="42" spans="1:13" x14ac:dyDescent="0.3">
      <c r="A42" s="31">
        <f t="shared" ref="A42:A51" si="15">A41+1</f>
        <v>4</v>
      </c>
      <c r="B42" s="29">
        <v>4</v>
      </c>
      <c r="C42" s="33">
        <f t="shared" si="14"/>
        <v>1.5213076923076922</v>
      </c>
      <c r="D42" s="33">
        <f t="shared" si="9"/>
        <v>1.5213076923076922</v>
      </c>
      <c r="E42" s="33">
        <f t="shared" si="10"/>
        <v>-2.4786923076923078</v>
      </c>
      <c r="F42" s="33">
        <f t="shared" si="8"/>
        <v>6.1439155562130177</v>
      </c>
      <c r="G42" s="33">
        <f t="shared" si="11"/>
        <v>2.4786923076923078</v>
      </c>
      <c r="H42" s="32">
        <f t="shared" si="12"/>
        <v>0.61967307692307694</v>
      </c>
      <c r="I42" s="33">
        <f>SUM($G$39:G42)/A42</f>
        <v>1.4002500000000002</v>
      </c>
      <c r="J42" s="33">
        <f>SUM($F$39:F42)/A42</f>
        <v>2.4255086227810652</v>
      </c>
      <c r="K42" s="32">
        <f>SUM($H$39:H42)/A42</f>
        <v>0.36251442307692311</v>
      </c>
      <c r="L42" s="33">
        <f>SUM($E$39:E42)</f>
        <v>-2.6779230769230775</v>
      </c>
      <c r="M42" s="33">
        <f t="shared" si="13"/>
        <v>-1.9124606869652399</v>
      </c>
    </row>
    <row r="43" spans="1:13" x14ac:dyDescent="0.3">
      <c r="A43" s="31">
        <f t="shared" si="15"/>
        <v>5</v>
      </c>
      <c r="B43" s="29">
        <v>3</v>
      </c>
      <c r="C43" s="33">
        <f t="shared" si="14"/>
        <v>2.2649153846153842</v>
      </c>
      <c r="D43" s="33">
        <f t="shared" si="9"/>
        <v>2.2649153846153842</v>
      </c>
      <c r="E43" s="33">
        <f t="shared" si="10"/>
        <v>-0.73508461538461578</v>
      </c>
      <c r="F43" s="33">
        <f t="shared" si="8"/>
        <v>0.54034939177514851</v>
      </c>
      <c r="G43" s="33">
        <f t="shared" si="11"/>
        <v>0.73508461538461578</v>
      </c>
      <c r="H43" s="32">
        <f t="shared" si="12"/>
        <v>0.24502820512820525</v>
      </c>
      <c r="I43" s="33">
        <f>SUM($G$39:G43)/A43</f>
        <v>1.2672169230769232</v>
      </c>
      <c r="J43" s="33">
        <f>SUM($F$39:F43)/A43</f>
        <v>2.0484767765798817</v>
      </c>
      <c r="K43" s="32">
        <f>SUM($H$39:H43)/A43</f>
        <v>0.33901717948717958</v>
      </c>
      <c r="L43" s="33">
        <f>SUM($E$39:E43)</f>
        <v>-3.4130076923076933</v>
      </c>
      <c r="M43" s="33">
        <f t="shared" si="13"/>
        <v>-2.6933097484372177</v>
      </c>
    </row>
    <row r="44" spans="1:13" x14ac:dyDescent="0.3">
      <c r="A44" s="31">
        <f t="shared" si="15"/>
        <v>6</v>
      </c>
      <c r="B44" s="29">
        <v>4</v>
      </c>
      <c r="C44" s="33">
        <f t="shared" si="14"/>
        <v>2.4854407692307685</v>
      </c>
      <c r="D44" s="33">
        <f t="shared" si="9"/>
        <v>2.4854407692307685</v>
      </c>
      <c r="E44" s="33">
        <f t="shared" si="10"/>
        <v>-1.5145592307692315</v>
      </c>
      <c r="F44" s="33">
        <f t="shared" si="8"/>
        <v>2.2938896635082862</v>
      </c>
      <c r="G44" s="33">
        <f t="shared" si="11"/>
        <v>1.5145592307692315</v>
      </c>
      <c r="H44" s="32">
        <f t="shared" si="12"/>
        <v>0.37863980769230787</v>
      </c>
      <c r="I44" s="33">
        <f>SUM($G$39:G44)/A44</f>
        <v>1.3084406410256413</v>
      </c>
      <c r="J44" s="33">
        <f>SUM($F$39:F44)/A44</f>
        <v>2.0893789244012826</v>
      </c>
      <c r="K44" s="32">
        <f>SUM($H$39:H44)/A44</f>
        <v>0.34562095085470096</v>
      </c>
      <c r="L44" s="33">
        <f>SUM($E$39:E44)</f>
        <v>-4.9275669230769248</v>
      </c>
      <c r="M44" s="33">
        <f t="shared" si="13"/>
        <v>-3.7659843087832976</v>
      </c>
    </row>
    <row r="45" spans="1:13" x14ac:dyDescent="0.3">
      <c r="A45" s="31">
        <f t="shared" si="15"/>
        <v>7</v>
      </c>
      <c r="B45" s="29">
        <v>1</v>
      </c>
      <c r="C45" s="33">
        <f t="shared" si="14"/>
        <v>2.9398085384615378</v>
      </c>
      <c r="D45" s="33">
        <f t="shared" si="9"/>
        <v>2.9398085384615378</v>
      </c>
      <c r="E45" s="33">
        <f t="shared" si="10"/>
        <v>1.9398085384615378</v>
      </c>
      <c r="F45" s="33">
        <f t="shared" si="8"/>
        <v>3.7628571658882874</v>
      </c>
      <c r="G45" s="33">
        <f t="shared" si="11"/>
        <v>1.9398085384615378</v>
      </c>
      <c r="H45" s="32">
        <f t="shared" si="12"/>
        <v>1.9398085384615378</v>
      </c>
      <c r="I45" s="33">
        <f>SUM($G$39:G45)/A45</f>
        <v>1.3986360549450549</v>
      </c>
      <c r="J45" s="33">
        <f>SUM($F$39:F45)/A45</f>
        <v>2.3284472446137121</v>
      </c>
      <c r="K45" s="32">
        <f>SUM($H$39:H45)/A45</f>
        <v>0.57336203479853487</v>
      </c>
      <c r="L45" s="33">
        <f>SUM($E$39:E45)</f>
        <v>-2.987758384615387</v>
      </c>
      <c r="M45" s="33">
        <f t="shared" si="13"/>
        <v>-2.1361943116308124</v>
      </c>
    </row>
    <row r="46" spans="1:13" x14ac:dyDescent="0.3">
      <c r="A46" s="31">
        <f t="shared" si="15"/>
        <v>8</v>
      </c>
      <c r="B46" s="29">
        <v>1</v>
      </c>
      <c r="C46" s="33">
        <f t="shared" si="14"/>
        <v>2.3578659769230761</v>
      </c>
      <c r="D46" s="33">
        <f t="shared" si="9"/>
        <v>2.3578659769230761</v>
      </c>
      <c r="E46" s="33">
        <f t="shared" si="10"/>
        <v>1.3578659769230761</v>
      </c>
      <c r="F46" s="33">
        <f t="shared" si="8"/>
        <v>1.8438000112852597</v>
      </c>
      <c r="G46" s="33">
        <f t="shared" si="11"/>
        <v>1.3578659769230761</v>
      </c>
      <c r="H46" s="32">
        <f t="shared" si="12"/>
        <v>1.3578659769230761</v>
      </c>
      <c r="I46" s="33">
        <f>SUM($G$39:G46)/A46</f>
        <v>1.3935397951923076</v>
      </c>
      <c r="J46" s="33">
        <f>SUM($F$39:F46)/A46</f>
        <v>2.2678663404476556</v>
      </c>
      <c r="K46" s="32">
        <f>SUM($H$39:H46)/A46</f>
        <v>0.67142502756410249</v>
      </c>
      <c r="L46" s="33">
        <f>SUM($E$39:E46)</f>
        <v>-1.6298924076923109</v>
      </c>
      <c r="M46" s="33">
        <f t="shared" si="13"/>
        <v>-1.1696059296730645</v>
      </c>
    </row>
    <row r="47" spans="1:13" x14ac:dyDescent="0.3">
      <c r="A47" s="31">
        <f t="shared" si="15"/>
        <v>9</v>
      </c>
      <c r="B47" s="29">
        <v>1</v>
      </c>
      <c r="C47" s="33">
        <f t="shared" si="14"/>
        <v>1.9505061838461533</v>
      </c>
      <c r="D47" s="33">
        <f t="shared" si="9"/>
        <v>1.9505061838461533</v>
      </c>
      <c r="E47" s="33">
        <f t="shared" si="10"/>
        <v>0.95050618384615326</v>
      </c>
      <c r="F47" s="33">
        <f t="shared" si="8"/>
        <v>0.90346200552977729</v>
      </c>
      <c r="G47" s="33">
        <f t="shared" si="11"/>
        <v>0.95050618384615326</v>
      </c>
      <c r="H47" s="32">
        <f t="shared" si="12"/>
        <v>0.95050618384615326</v>
      </c>
      <c r="I47" s="33">
        <f>SUM($G$39:G47)/A47</f>
        <v>1.3443138383760682</v>
      </c>
      <c r="J47" s="33">
        <f>SUM($F$39:F47)/A47</f>
        <v>2.1162658587901135</v>
      </c>
      <c r="K47" s="32">
        <f>SUM($H$39:H47)/A47</f>
        <v>0.70243404492877481</v>
      </c>
      <c r="L47" s="33">
        <f>SUM($E$39:E47)</f>
        <v>-0.67938622384615766</v>
      </c>
      <c r="M47" s="33">
        <f t="shared" si="13"/>
        <v>-0.50537769116983622</v>
      </c>
    </row>
    <row r="48" spans="1:13" x14ac:dyDescent="0.3">
      <c r="A48" s="31">
        <f t="shared" si="15"/>
        <v>10</v>
      </c>
      <c r="B48" s="29">
        <v>0</v>
      </c>
      <c r="C48" s="33">
        <f t="shared" si="14"/>
        <v>1.6653543286923072</v>
      </c>
      <c r="D48" s="33">
        <f t="shared" si="9"/>
        <v>1.6653543286923072</v>
      </c>
      <c r="E48" s="33">
        <f t="shared" si="10"/>
        <v>1.6653543286923072</v>
      </c>
      <c r="F48" s="33">
        <f t="shared" si="8"/>
        <v>2.7734050400942052</v>
      </c>
      <c r="G48" s="33">
        <f t="shared" si="11"/>
        <v>1.6653543286923072</v>
      </c>
      <c r="H48" s="32" t="str">
        <f t="shared" si="12"/>
        <v xml:space="preserve"> </v>
      </c>
      <c r="I48" s="33">
        <f>SUM($G$39:G48)/A48</f>
        <v>1.3764178874076922</v>
      </c>
      <c r="J48" s="33">
        <f>SUM($F$39:F48)/A48</f>
        <v>2.1819797769205227</v>
      </c>
      <c r="K48" s="32">
        <f>SUM($H$39:H48)/A48</f>
        <v>0.63219064043589734</v>
      </c>
      <c r="L48" s="33">
        <f>SUM($E$39:E48)</f>
        <v>0.9859681048461495</v>
      </c>
      <c r="M48" s="33">
        <f t="shared" si="13"/>
        <v>0.7163290406688152</v>
      </c>
    </row>
    <row r="49" spans="1:17" x14ac:dyDescent="0.3">
      <c r="A49" s="31">
        <f t="shared" si="15"/>
        <v>11</v>
      </c>
      <c r="B49" s="29">
        <v>1</v>
      </c>
      <c r="C49" s="33">
        <f t="shared" si="14"/>
        <v>1.165748030084615</v>
      </c>
      <c r="D49" s="33">
        <f t="shared" si="9"/>
        <v>1.165748030084615</v>
      </c>
      <c r="E49" s="33">
        <f t="shared" si="10"/>
        <v>0.16574803008461503</v>
      </c>
      <c r="F49" s="33">
        <f t="shared" si="8"/>
        <v>2.747240947693045E-2</v>
      </c>
      <c r="G49" s="33">
        <f t="shared" si="11"/>
        <v>0.16574803008461503</v>
      </c>
      <c r="H49" s="32">
        <f t="shared" si="12"/>
        <v>0.16574803008461503</v>
      </c>
      <c r="I49" s="33">
        <f>SUM($G$39:G49)/A49</f>
        <v>1.2663569912874124</v>
      </c>
      <c r="J49" s="33">
        <f>SUM($F$39:F49)/A49</f>
        <v>1.9861154707892872</v>
      </c>
      <c r="K49" s="32">
        <f>SUM($H$39:H49)/A49</f>
        <v>0.58978676676759889</v>
      </c>
      <c r="L49" s="33">
        <f>SUM($E$39:E49)</f>
        <v>1.1517161349307645</v>
      </c>
      <c r="M49" s="33">
        <f t="shared" si="13"/>
        <v>0.90947192841719859</v>
      </c>
    </row>
    <row r="50" spans="1:17" x14ac:dyDescent="0.3">
      <c r="A50" s="31">
        <f t="shared" si="15"/>
        <v>12</v>
      </c>
      <c r="B50" s="29">
        <v>0</v>
      </c>
      <c r="C50" s="33">
        <f t="shared" si="14"/>
        <v>1.1160236210592305</v>
      </c>
      <c r="D50" s="33">
        <f t="shared" si="9"/>
        <v>1.1160236210592305</v>
      </c>
      <c r="E50" s="33">
        <f t="shared" si="10"/>
        <v>1.1160236210592305</v>
      </c>
      <c r="F50" s="33">
        <f t="shared" si="8"/>
        <v>1.2455087227621569</v>
      </c>
      <c r="G50" s="33">
        <f t="shared" si="11"/>
        <v>1.1160236210592305</v>
      </c>
      <c r="H50" s="32" t="str">
        <f t="shared" si="12"/>
        <v xml:space="preserve"> </v>
      </c>
      <c r="I50" s="33">
        <f>SUM($G$39:G50)/A50</f>
        <v>1.2538292104350639</v>
      </c>
      <c r="J50" s="33">
        <f>SUM($F$39:F50)/A50</f>
        <v>1.9243982417870262</v>
      </c>
      <c r="K50" s="32">
        <f>SUM($H$39:H50)/A50</f>
        <v>0.54063786953696569</v>
      </c>
      <c r="L50" s="33">
        <f>SUM($E$39:E50)</f>
        <v>2.2677397559899948</v>
      </c>
      <c r="M50" s="33">
        <f t="shared" si="13"/>
        <v>1.8086512398312333</v>
      </c>
    </row>
    <row r="51" spans="1:17" x14ac:dyDescent="0.3">
      <c r="A51" s="31">
        <f t="shared" si="15"/>
        <v>13</v>
      </c>
      <c r="B51" s="29">
        <v>0</v>
      </c>
      <c r="C51" s="33">
        <f t="shared" si="14"/>
        <v>0.78121653474146124</v>
      </c>
      <c r="D51" s="33">
        <f t="shared" si="9"/>
        <v>0.78121653474146124</v>
      </c>
      <c r="E51" s="33">
        <f t="shared" si="10"/>
        <v>0.78121653474146124</v>
      </c>
      <c r="F51" s="33">
        <f t="shared" si="8"/>
        <v>0.61029927415345675</v>
      </c>
      <c r="G51" s="33">
        <f t="shared" si="11"/>
        <v>0.78121653474146124</v>
      </c>
      <c r="H51" s="32" t="str">
        <f t="shared" si="12"/>
        <v xml:space="preserve"> </v>
      </c>
      <c r="I51" s="35">
        <f>SUM($G$39:G51)/A51</f>
        <v>1.2174743892278637</v>
      </c>
      <c r="J51" s="33">
        <f>SUM($F$39:F51)/A51</f>
        <v>1.8233137058152133</v>
      </c>
      <c r="K51" s="41">
        <f>SUM($H$39:H51)/A51</f>
        <v>0.49905034111104524</v>
      </c>
      <c r="L51" s="33">
        <f>SUM($E$39:E51)</f>
        <v>3.0489562907314562</v>
      </c>
      <c r="M51" s="33">
        <f t="shared" si="13"/>
        <v>2.5043288940682684</v>
      </c>
      <c r="P51" s="39"/>
      <c r="Q51" s="39"/>
    </row>
    <row r="52" spans="1:17" x14ac:dyDescent="0.3">
      <c r="A52" s="31">
        <v>14</v>
      </c>
      <c r="B52" s="31"/>
      <c r="C52" s="33">
        <f t="shared" si="14"/>
        <v>0.54685157431902287</v>
      </c>
      <c r="D52" s="35">
        <f t="shared" si="9"/>
        <v>0.54685157431902287</v>
      </c>
      <c r="E52" s="33">
        <f t="shared" si="10"/>
        <v>0.54685157431902287</v>
      </c>
      <c r="F52" s="33">
        <f t="shared" si="8"/>
        <v>0.29904664433519379</v>
      </c>
      <c r="G52" s="33">
        <f t="shared" si="11"/>
        <v>0.54685157431902287</v>
      </c>
      <c r="H52" s="32" t="str">
        <f t="shared" si="12"/>
        <v xml:space="preserve"> </v>
      </c>
      <c r="I52" s="33">
        <f>SUM($G$39:G52)/A52</f>
        <v>1.169572759591518</v>
      </c>
      <c r="J52" s="33">
        <f>SUM($F$39:F52)/A52</f>
        <v>1.714437487138069</v>
      </c>
      <c r="K52" s="32">
        <f>SUM($H$39:H52)/A52</f>
        <v>0.46340388817454198</v>
      </c>
      <c r="L52" s="33">
        <f>SUM($E$39:E52)</f>
        <v>3.595807865050479</v>
      </c>
      <c r="M52" s="33">
        <f t="shared" si="13"/>
        <v>3.0744627348420304</v>
      </c>
    </row>
    <row r="54" spans="1:17" x14ac:dyDescent="0.3">
      <c r="A54" s="42" t="s">
        <v>32</v>
      </c>
      <c r="B54" s="42">
        <v>0.5</v>
      </c>
    </row>
    <row r="55" spans="1:17" ht="15.6" x14ac:dyDescent="0.3">
      <c r="A55" s="31" t="s">
        <v>0</v>
      </c>
      <c r="B55" s="31">
        <v>1510104</v>
      </c>
      <c r="C55" s="31" t="s">
        <v>33</v>
      </c>
      <c r="D55" s="31" t="s">
        <v>34</v>
      </c>
      <c r="E55" s="31" t="s">
        <v>18</v>
      </c>
      <c r="F55" s="31" t="s">
        <v>19</v>
      </c>
      <c r="G55" s="31" t="s">
        <v>20</v>
      </c>
      <c r="H55" s="31" t="s">
        <v>21</v>
      </c>
      <c r="I55" s="31" t="s">
        <v>22</v>
      </c>
      <c r="J55" s="31" t="s">
        <v>23</v>
      </c>
      <c r="K55" s="31" t="s">
        <v>24</v>
      </c>
      <c r="L55" s="31" t="s">
        <v>25</v>
      </c>
      <c r="M55" s="31" t="s">
        <v>26</v>
      </c>
    </row>
    <row r="56" spans="1:17" x14ac:dyDescent="0.3">
      <c r="A56" s="31">
        <v>1</v>
      </c>
      <c r="B56" s="29">
        <v>0</v>
      </c>
      <c r="C56" s="33"/>
      <c r="D56" s="33"/>
      <c r="E56" s="33"/>
      <c r="F56" s="33"/>
      <c r="G56" s="33"/>
      <c r="H56" s="32"/>
      <c r="I56" s="33"/>
      <c r="J56" s="33"/>
      <c r="K56" s="32"/>
      <c r="L56" s="33"/>
      <c r="M56" s="33"/>
    </row>
    <row r="57" spans="1:17" x14ac:dyDescent="0.3">
      <c r="A57" s="31">
        <v>2</v>
      </c>
      <c r="B57" s="29">
        <v>2</v>
      </c>
      <c r="C57" s="33"/>
      <c r="D57" s="33"/>
      <c r="E57" s="33"/>
      <c r="F57" s="33"/>
      <c r="G57" s="33"/>
      <c r="H57" s="32"/>
      <c r="I57" s="33"/>
      <c r="J57" s="33"/>
      <c r="K57" s="32"/>
      <c r="L57" s="33"/>
      <c r="M57" s="33"/>
    </row>
    <row r="58" spans="1:17" x14ac:dyDescent="0.3">
      <c r="A58" s="31">
        <f>A57+1</f>
        <v>3</v>
      </c>
      <c r="B58" s="29">
        <v>2</v>
      </c>
      <c r="C58" s="33"/>
      <c r="D58" s="33"/>
      <c r="E58" s="33"/>
      <c r="F58" s="33"/>
      <c r="G58" s="33"/>
      <c r="H58" s="32"/>
      <c r="I58" s="33"/>
      <c r="J58" s="33"/>
      <c r="K58" s="32"/>
      <c r="L58" s="33"/>
      <c r="M58" s="33"/>
    </row>
    <row r="59" spans="1:17" x14ac:dyDescent="0.3">
      <c r="A59" s="31">
        <f t="shared" ref="A59:A68" si="16">A58+1</f>
        <v>4</v>
      </c>
      <c r="B59" s="29">
        <v>4</v>
      </c>
      <c r="C59" s="33"/>
      <c r="D59" s="33"/>
      <c r="E59" s="33"/>
      <c r="F59" s="33"/>
      <c r="G59" s="33"/>
      <c r="H59" s="32"/>
      <c r="I59" s="33"/>
      <c r="J59" s="33"/>
      <c r="K59" s="32"/>
      <c r="L59" s="33"/>
      <c r="M59" s="33"/>
    </row>
    <row r="60" spans="1:17" x14ac:dyDescent="0.3">
      <c r="A60" s="31">
        <f t="shared" si="16"/>
        <v>5</v>
      </c>
      <c r="B60" s="29">
        <v>3</v>
      </c>
      <c r="C60" s="39"/>
      <c r="D60" s="39"/>
      <c r="E60" s="39"/>
      <c r="F60" s="39"/>
      <c r="G60" s="39"/>
      <c r="H60" s="52"/>
      <c r="I60" s="39"/>
      <c r="J60" s="39"/>
      <c r="K60" s="52"/>
      <c r="L60" s="39"/>
      <c r="M60" s="33"/>
    </row>
    <row r="61" spans="1:17" x14ac:dyDescent="0.3">
      <c r="A61" s="31">
        <f t="shared" si="16"/>
        <v>6</v>
      </c>
      <c r="B61" s="29">
        <v>4</v>
      </c>
      <c r="C61" s="39"/>
      <c r="D61" s="39"/>
      <c r="E61" s="39"/>
      <c r="F61" s="39"/>
      <c r="G61" s="39"/>
      <c r="H61" s="52"/>
      <c r="I61" s="39"/>
      <c r="J61" s="39"/>
      <c r="K61" s="52"/>
      <c r="L61" s="39"/>
      <c r="M61" s="33"/>
    </row>
    <row r="62" spans="1:17" x14ac:dyDescent="0.3">
      <c r="A62" s="31">
        <f t="shared" si="16"/>
        <v>7</v>
      </c>
      <c r="B62" s="29">
        <v>1</v>
      </c>
      <c r="C62" s="39"/>
      <c r="D62" s="39"/>
      <c r="E62" s="39"/>
      <c r="F62" s="39"/>
      <c r="G62" s="39"/>
      <c r="H62" s="52"/>
      <c r="I62" s="39"/>
      <c r="J62" s="39"/>
      <c r="K62" s="52"/>
      <c r="L62" s="39"/>
      <c r="M62" s="33"/>
    </row>
    <row r="63" spans="1:17" x14ac:dyDescent="0.3">
      <c r="A63" s="31">
        <f t="shared" si="16"/>
        <v>8</v>
      </c>
      <c r="B63" s="29">
        <v>1</v>
      </c>
      <c r="C63" s="39"/>
      <c r="D63" s="39"/>
      <c r="E63" s="39"/>
      <c r="F63" s="39"/>
      <c r="G63" s="39"/>
      <c r="H63" s="52"/>
      <c r="I63" s="39"/>
      <c r="J63" s="39"/>
      <c r="K63" s="52"/>
      <c r="L63" s="39"/>
      <c r="M63" s="33"/>
    </row>
    <row r="64" spans="1:17" x14ac:dyDescent="0.3">
      <c r="A64" s="31">
        <f t="shared" si="16"/>
        <v>9</v>
      </c>
      <c r="B64" s="29">
        <v>1</v>
      </c>
      <c r="C64" s="39"/>
      <c r="D64" s="39"/>
      <c r="E64" s="39"/>
      <c r="F64" s="39"/>
      <c r="G64" s="39"/>
      <c r="H64" s="52"/>
      <c r="I64" s="39"/>
      <c r="J64" s="39"/>
      <c r="K64" s="52"/>
      <c r="L64" s="39"/>
      <c r="M64" s="33"/>
    </row>
    <row r="65" spans="1:17" x14ac:dyDescent="0.3">
      <c r="A65" s="31">
        <f t="shared" si="16"/>
        <v>10</v>
      </c>
      <c r="B65" s="29">
        <v>0</v>
      </c>
      <c r="C65" s="39"/>
      <c r="D65" s="39"/>
      <c r="E65" s="39"/>
      <c r="F65" s="39"/>
      <c r="G65" s="39"/>
      <c r="H65" s="52"/>
      <c r="I65" s="39"/>
      <c r="J65" s="39"/>
      <c r="K65" s="52"/>
      <c r="L65" s="39"/>
      <c r="M65" s="33"/>
    </row>
    <row r="66" spans="1:17" x14ac:dyDescent="0.3">
      <c r="A66" s="31">
        <f t="shared" si="16"/>
        <v>11</v>
      </c>
      <c r="B66" s="29">
        <v>1</v>
      </c>
      <c r="C66" s="39"/>
      <c r="D66" s="39"/>
      <c r="E66" s="39"/>
      <c r="F66" s="39"/>
      <c r="G66" s="39"/>
      <c r="H66" s="52"/>
      <c r="I66" s="39"/>
      <c r="J66" s="39"/>
      <c r="K66" s="52"/>
      <c r="L66" s="39"/>
      <c r="M66" s="33"/>
    </row>
    <row r="67" spans="1:17" x14ac:dyDescent="0.3">
      <c r="A67" s="31">
        <f t="shared" si="16"/>
        <v>12</v>
      </c>
      <c r="B67" s="29">
        <v>0</v>
      </c>
      <c r="C67" s="39"/>
      <c r="D67" s="39"/>
      <c r="E67" s="39"/>
      <c r="F67" s="39"/>
      <c r="G67" s="39"/>
      <c r="H67" s="52"/>
      <c r="I67" s="39"/>
      <c r="J67" s="39"/>
      <c r="K67" s="52"/>
      <c r="L67" s="39"/>
      <c r="M67" s="33"/>
    </row>
    <row r="68" spans="1:17" x14ac:dyDescent="0.3">
      <c r="A68" s="31">
        <f t="shared" si="16"/>
        <v>13</v>
      </c>
      <c r="B68" s="29">
        <v>0</v>
      </c>
      <c r="C68" s="39"/>
      <c r="D68" s="39"/>
      <c r="E68" s="39"/>
      <c r="F68" s="39"/>
      <c r="G68" s="39"/>
      <c r="H68" s="52"/>
      <c r="I68" s="39"/>
      <c r="J68" s="39"/>
      <c r="K68" s="52"/>
      <c r="L68" s="39"/>
      <c r="M68" s="33"/>
      <c r="P68" s="39"/>
      <c r="Q68" s="39"/>
    </row>
    <row r="69" spans="1:17" x14ac:dyDescent="0.3">
      <c r="A69" s="31">
        <v>14</v>
      </c>
      <c r="B69" s="31"/>
      <c r="C69" s="39"/>
      <c r="D69" s="39"/>
      <c r="E69" s="39"/>
      <c r="F69" s="39"/>
      <c r="G69" s="39"/>
      <c r="H69" s="52"/>
      <c r="I69" s="39"/>
      <c r="J69" s="39"/>
      <c r="K69" s="52"/>
      <c r="L69" s="39"/>
      <c r="M69" s="33"/>
    </row>
    <row r="70" spans="1:17" x14ac:dyDescent="0.3">
      <c r="A70" s="31"/>
    </row>
    <row r="71" spans="1:17" x14ac:dyDescent="0.3">
      <c r="A71" s="42" t="s">
        <v>32</v>
      </c>
      <c r="B71" s="42">
        <v>0.9</v>
      </c>
    </row>
    <row r="72" spans="1:17" ht="15.6" x14ac:dyDescent="0.3">
      <c r="A72" s="31" t="s">
        <v>0</v>
      </c>
      <c r="B72" s="31">
        <v>1510104</v>
      </c>
      <c r="C72" s="31" t="s">
        <v>33</v>
      </c>
      <c r="D72" s="31" t="s">
        <v>34</v>
      </c>
      <c r="E72" s="31" t="s">
        <v>18</v>
      </c>
      <c r="F72" s="31" t="s">
        <v>19</v>
      </c>
      <c r="G72" s="31" t="s">
        <v>20</v>
      </c>
      <c r="H72" s="31" t="s">
        <v>21</v>
      </c>
      <c r="I72" s="31" t="s">
        <v>22</v>
      </c>
      <c r="J72" s="31" t="s">
        <v>23</v>
      </c>
      <c r="K72" s="31" t="s">
        <v>24</v>
      </c>
      <c r="L72" s="31" t="s">
        <v>25</v>
      </c>
      <c r="M72" s="31" t="s">
        <v>26</v>
      </c>
    </row>
    <row r="73" spans="1:17" x14ac:dyDescent="0.3">
      <c r="A73" s="31">
        <v>1</v>
      </c>
      <c r="B73" s="29">
        <v>0</v>
      </c>
      <c r="C73" s="33"/>
      <c r="D73" s="33"/>
      <c r="E73" s="33"/>
      <c r="F73" s="33"/>
      <c r="G73" s="33"/>
      <c r="H73" s="32"/>
      <c r="I73" s="33"/>
      <c r="J73" s="33"/>
      <c r="K73" s="32"/>
      <c r="L73" s="33"/>
      <c r="M73" s="33"/>
    </row>
    <row r="74" spans="1:17" x14ac:dyDescent="0.3">
      <c r="A74" s="31">
        <v>2</v>
      </c>
      <c r="B74" s="29">
        <v>2</v>
      </c>
      <c r="C74" s="33"/>
      <c r="D74" s="33"/>
      <c r="E74" s="33"/>
      <c r="F74" s="33"/>
      <c r="G74" s="33"/>
      <c r="H74" s="32"/>
      <c r="I74" s="33"/>
      <c r="J74" s="33"/>
      <c r="K74" s="32"/>
      <c r="L74" s="33"/>
      <c r="M74" s="33"/>
    </row>
    <row r="75" spans="1:17" x14ac:dyDescent="0.3">
      <c r="A75" s="31">
        <f>A74+1</f>
        <v>3</v>
      </c>
      <c r="B75" s="29">
        <v>2</v>
      </c>
      <c r="C75" s="33"/>
      <c r="D75" s="33"/>
      <c r="E75" s="33"/>
      <c r="F75" s="33"/>
      <c r="G75" s="33"/>
      <c r="H75" s="32"/>
      <c r="I75" s="33"/>
      <c r="J75" s="33"/>
      <c r="K75" s="32"/>
      <c r="L75" s="33"/>
      <c r="M75" s="33"/>
    </row>
    <row r="76" spans="1:17" x14ac:dyDescent="0.3">
      <c r="A76" s="31">
        <f t="shared" ref="A76:A85" si="17">A75+1</f>
        <v>4</v>
      </c>
      <c r="B76" s="29">
        <v>4</v>
      </c>
      <c r="C76" s="33"/>
      <c r="D76" s="33"/>
      <c r="E76" s="33"/>
      <c r="F76" s="33"/>
      <c r="G76" s="33"/>
      <c r="H76" s="32"/>
      <c r="I76" s="33"/>
      <c r="J76" s="33"/>
      <c r="K76" s="32"/>
      <c r="L76" s="33"/>
      <c r="M76" s="33"/>
    </row>
    <row r="77" spans="1:17" x14ac:dyDescent="0.3">
      <c r="A77" s="31">
        <f t="shared" si="17"/>
        <v>5</v>
      </c>
      <c r="B77" s="29">
        <v>3</v>
      </c>
      <c r="C77" s="33"/>
      <c r="D77" s="33"/>
      <c r="E77" s="33"/>
      <c r="F77" s="33"/>
      <c r="G77" s="33"/>
      <c r="H77" s="32"/>
      <c r="I77" s="33"/>
      <c r="J77" s="33"/>
      <c r="K77" s="32"/>
      <c r="L77" s="33"/>
      <c r="M77" s="33"/>
    </row>
    <row r="78" spans="1:17" x14ac:dyDescent="0.3">
      <c r="A78" s="31">
        <f t="shared" si="17"/>
        <v>6</v>
      </c>
      <c r="B78" s="29">
        <v>4</v>
      </c>
      <c r="C78" s="33"/>
      <c r="D78" s="33"/>
      <c r="E78" s="33"/>
      <c r="F78" s="33"/>
      <c r="G78" s="33"/>
      <c r="H78" s="32"/>
      <c r="I78" s="33"/>
      <c r="J78" s="33"/>
      <c r="K78" s="32"/>
      <c r="L78" s="33"/>
      <c r="M78" s="33"/>
    </row>
    <row r="79" spans="1:17" x14ac:dyDescent="0.3">
      <c r="A79" s="31">
        <f t="shared" si="17"/>
        <v>7</v>
      </c>
      <c r="B79" s="29">
        <v>1</v>
      </c>
      <c r="C79" s="39"/>
      <c r="D79" s="39"/>
      <c r="E79" s="39"/>
      <c r="F79" s="39"/>
      <c r="G79" s="39"/>
      <c r="H79" s="52"/>
      <c r="I79" s="39"/>
      <c r="J79" s="39"/>
      <c r="K79" s="52"/>
      <c r="L79" s="39"/>
      <c r="M79" s="33"/>
    </row>
    <row r="80" spans="1:17" x14ac:dyDescent="0.3">
      <c r="A80" s="31">
        <f t="shared" si="17"/>
        <v>8</v>
      </c>
      <c r="B80" s="29">
        <v>1</v>
      </c>
      <c r="C80" s="39"/>
      <c r="D80" s="39"/>
      <c r="E80" s="39"/>
      <c r="F80" s="39"/>
      <c r="G80" s="39"/>
      <c r="H80" s="52"/>
      <c r="I80" s="39"/>
      <c r="J80" s="39"/>
      <c r="K80" s="52"/>
      <c r="L80" s="39"/>
      <c r="M80" s="33"/>
    </row>
    <row r="81" spans="1:23" x14ac:dyDescent="0.3">
      <c r="A81" s="31">
        <f t="shared" si="17"/>
        <v>9</v>
      </c>
      <c r="B81" s="29">
        <v>1</v>
      </c>
      <c r="C81" s="39"/>
      <c r="D81" s="39"/>
      <c r="E81" s="39"/>
      <c r="F81" s="39"/>
      <c r="G81" s="39"/>
      <c r="H81" s="52"/>
      <c r="I81" s="39"/>
      <c r="J81" s="39"/>
      <c r="K81" s="52"/>
      <c r="L81" s="39"/>
      <c r="M81" s="33"/>
    </row>
    <row r="82" spans="1:23" x14ac:dyDescent="0.3">
      <c r="A82" s="31">
        <f t="shared" si="17"/>
        <v>10</v>
      </c>
      <c r="B82" s="29">
        <v>0</v>
      </c>
      <c r="C82" s="39"/>
      <c r="D82" s="39"/>
      <c r="E82" s="39"/>
      <c r="F82" s="39"/>
      <c r="G82" s="39"/>
      <c r="H82" s="52"/>
      <c r="I82" s="39"/>
      <c r="J82" s="39"/>
      <c r="K82" s="52"/>
      <c r="L82" s="39"/>
      <c r="M82" s="33"/>
    </row>
    <row r="83" spans="1:23" x14ac:dyDescent="0.3">
      <c r="A83" s="31">
        <f t="shared" si="17"/>
        <v>11</v>
      </c>
      <c r="B83" s="29">
        <v>1</v>
      </c>
      <c r="C83" s="39"/>
      <c r="D83" s="39"/>
      <c r="E83" s="39"/>
      <c r="F83" s="39"/>
      <c r="G83" s="39"/>
      <c r="H83" s="52"/>
      <c r="I83" s="39"/>
      <c r="J83" s="39"/>
      <c r="K83" s="52"/>
      <c r="L83" s="39"/>
      <c r="M83" s="33"/>
    </row>
    <row r="84" spans="1:23" x14ac:dyDescent="0.3">
      <c r="A84" s="31">
        <f t="shared" si="17"/>
        <v>12</v>
      </c>
      <c r="B84" s="29">
        <v>0</v>
      </c>
      <c r="C84" s="39"/>
      <c r="D84" s="39"/>
      <c r="E84" s="39"/>
      <c r="F84" s="39"/>
      <c r="G84" s="39"/>
      <c r="H84" s="52"/>
      <c r="I84" s="39"/>
      <c r="J84" s="39"/>
      <c r="K84" s="52"/>
      <c r="L84" s="39"/>
      <c r="M84" s="33"/>
    </row>
    <row r="85" spans="1:23" x14ac:dyDescent="0.3">
      <c r="A85" s="31">
        <f t="shared" si="17"/>
        <v>13</v>
      </c>
      <c r="B85" s="29">
        <v>0</v>
      </c>
      <c r="C85" s="39"/>
      <c r="D85" s="39"/>
      <c r="E85" s="39"/>
      <c r="F85" s="39"/>
      <c r="G85" s="39"/>
      <c r="H85" s="52"/>
      <c r="I85" s="39"/>
      <c r="J85" s="39"/>
      <c r="K85" s="52"/>
      <c r="L85" s="39"/>
      <c r="M85" s="33"/>
      <c r="P85" s="39"/>
      <c r="Q85" s="39"/>
    </row>
    <row r="86" spans="1:23" x14ac:dyDescent="0.3">
      <c r="A86" s="31">
        <v>14</v>
      </c>
      <c r="B86" s="31"/>
      <c r="C86" s="39"/>
      <c r="D86" s="39"/>
      <c r="E86" s="39"/>
      <c r="F86" s="39"/>
      <c r="G86" s="39"/>
      <c r="H86" s="52"/>
      <c r="I86" s="39"/>
      <c r="J86" s="39"/>
      <c r="K86" s="52"/>
      <c r="L86" s="39"/>
      <c r="M86" s="33"/>
    </row>
    <row r="87" spans="1:23" x14ac:dyDescent="0.3"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9" spans="1:23" ht="44.4" customHeight="1" x14ac:dyDescent="0.3">
      <c r="A89" s="47" t="s">
        <v>35</v>
      </c>
      <c r="B89" s="47"/>
      <c r="C89" s="29" t="s">
        <v>36</v>
      </c>
      <c r="F89" s="43" t="s">
        <v>37</v>
      </c>
      <c r="G89" s="33">
        <f>INTERCEPT(B92:B104,A92:A104)</f>
        <v>2.7307692307692308</v>
      </c>
      <c r="H89" s="44" t="s">
        <v>38</v>
      </c>
      <c r="I89" s="33">
        <f>SLOPE(B92:B104,A92:A104)</f>
        <v>-0.18131868131868131</v>
      </c>
      <c r="J89" s="48" t="s">
        <v>39</v>
      </c>
      <c r="K89" s="48"/>
      <c r="L89" s="49" t="s">
        <v>40</v>
      </c>
      <c r="M89" s="49"/>
    </row>
    <row r="90" spans="1:23" x14ac:dyDescent="0.3">
      <c r="A90" s="42" t="s">
        <v>32</v>
      </c>
      <c r="B90" s="42">
        <v>0.2</v>
      </c>
      <c r="C90" s="45" t="s">
        <v>41</v>
      </c>
      <c r="D90" s="45">
        <v>0.3</v>
      </c>
    </row>
    <row r="91" spans="1:23" ht="15.6" x14ac:dyDescent="0.3">
      <c r="A91" s="31" t="s">
        <v>0</v>
      </c>
      <c r="B91" s="31">
        <v>1510104</v>
      </c>
      <c r="C91" s="31" t="s">
        <v>33</v>
      </c>
      <c r="D91" s="31" t="s">
        <v>42</v>
      </c>
      <c r="E91" s="31" t="s">
        <v>43</v>
      </c>
      <c r="F91" s="31" t="s">
        <v>18</v>
      </c>
      <c r="G91" s="31" t="s">
        <v>19</v>
      </c>
      <c r="H91" s="31" t="s">
        <v>20</v>
      </c>
      <c r="I91" s="31" t="s">
        <v>21</v>
      </c>
      <c r="J91" s="31" t="s">
        <v>22</v>
      </c>
      <c r="K91" s="31" t="s">
        <v>23</v>
      </c>
      <c r="L91" s="31" t="s">
        <v>24</v>
      </c>
      <c r="M91" s="31" t="s">
        <v>25</v>
      </c>
      <c r="N91" s="51" t="s">
        <v>26</v>
      </c>
    </row>
    <row r="92" spans="1:23" x14ac:dyDescent="0.3">
      <c r="A92" s="31">
        <v>1</v>
      </c>
      <c r="B92" s="29">
        <v>0</v>
      </c>
      <c r="C92" s="33">
        <f>$G$89</f>
        <v>2.7307692307692308</v>
      </c>
      <c r="D92" s="33">
        <f>$I$89</f>
        <v>-0.18131868131868131</v>
      </c>
      <c r="E92" s="33">
        <f>C92+D92</f>
        <v>2.5494505494505497</v>
      </c>
      <c r="F92" s="33">
        <f>E92-B92</f>
        <v>2.5494505494505497</v>
      </c>
      <c r="G92" s="33">
        <f t="shared" ref="G92:G105" si="18">F92^2</f>
        <v>6.4996981040937101</v>
      </c>
      <c r="H92" s="33">
        <f>ABS(F92)</f>
        <v>2.5494505494505497</v>
      </c>
      <c r="I92" s="32" t="str">
        <f>IF(B92&lt;&gt;0,ABS(F92/B92)," ")</f>
        <v xml:space="preserve"> </v>
      </c>
      <c r="J92" s="33">
        <f>SUM($H$92:H92)/A92</f>
        <v>2.5494505494505497</v>
      </c>
      <c r="K92" s="33">
        <f>SUM($G$92:G92)/A92</f>
        <v>6.4996981040937101</v>
      </c>
      <c r="L92" s="32">
        <f>SUM($I$92:I92)/A92</f>
        <v>0</v>
      </c>
      <c r="M92" s="33">
        <f>SUM($F$92:F92)</f>
        <v>2.5494505494505497</v>
      </c>
      <c r="N92" s="39">
        <f>M92/J92</f>
        <v>1</v>
      </c>
      <c r="P92" s="54"/>
      <c r="Q92" s="54"/>
      <c r="R92" s="54"/>
      <c r="S92" s="54"/>
      <c r="T92" s="54"/>
      <c r="U92" s="54"/>
      <c r="V92" s="54"/>
      <c r="W92" s="54"/>
    </row>
    <row r="93" spans="1:23" x14ac:dyDescent="0.3">
      <c r="A93" s="31">
        <v>2</v>
      </c>
      <c r="B93" s="29">
        <v>2</v>
      </c>
      <c r="C93" s="33">
        <f>$B$90*B92+(1-$B$90)*(C92+D92)</f>
        <v>2.0395604395604399</v>
      </c>
      <c r="D93" s="33">
        <f>(1-$D$90)*D92+$D$90*(C93-C92)</f>
        <v>-0.33428571428571419</v>
      </c>
      <c r="E93" s="33">
        <f t="shared" ref="E93:E105" si="19">C93+D93</f>
        <v>1.7052747252747258</v>
      </c>
      <c r="F93" s="33">
        <f t="shared" ref="F93:F105" si="20">E93-B93</f>
        <v>-0.29472527472527421</v>
      </c>
      <c r="G93" s="33">
        <f t="shared" si="18"/>
        <v>8.6862987561888358E-2</v>
      </c>
      <c r="H93" s="33">
        <f t="shared" ref="H93:H105" si="21">ABS(F93)</f>
        <v>0.29472527472527421</v>
      </c>
      <c r="I93" s="32">
        <f t="shared" ref="I93:I105" si="22">IF(B93&lt;&gt;0,ABS(F93/B93)," ")</f>
        <v>0.14736263736263711</v>
      </c>
      <c r="J93" s="33">
        <f>SUM($H$92:H93)/A93</f>
        <v>1.422087912087912</v>
      </c>
      <c r="K93" s="33">
        <f>SUM($G$92:G93)/A93</f>
        <v>3.2932805458277992</v>
      </c>
      <c r="L93" s="32">
        <f>SUM($I$92:I93)/A93</f>
        <v>7.3681318681318553E-2</v>
      </c>
      <c r="M93" s="33">
        <f>SUM($F$92:F93)</f>
        <v>2.2547252747252755</v>
      </c>
      <c r="N93" s="39">
        <f t="shared" ref="N93:N105" si="23">M93/J93</f>
        <v>1.5855034386832554</v>
      </c>
      <c r="P93" s="54"/>
      <c r="Q93" s="54"/>
      <c r="R93" s="54"/>
      <c r="S93" s="54"/>
      <c r="T93" s="54"/>
      <c r="U93" s="54"/>
      <c r="V93" s="54"/>
      <c r="W93" s="54"/>
    </row>
    <row r="94" spans="1:23" ht="14.4" x14ac:dyDescent="0.3">
      <c r="A94" s="31">
        <f>A93+1</f>
        <v>3</v>
      </c>
      <c r="B94" s="29">
        <v>2</v>
      </c>
      <c r="C94" s="33">
        <f t="shared" ref="C94:C105" si="24">$B$90*B93+(1-$B$90)*(C93+D93)</f>
        <v>1.7642197802197805</v>
      </c>
      <c r="D94" s="33">
        <f t="shared" ref="D94:D105" si="25">(1-$D$90)*D93+$D$90*(C94-C93)</f>
        <v>-0.31660219780219767</v>
      </c>
      <c r="E94" s="33">
        <f t="shared" si="19"/>
        <v>1.4476175824175828</v>
      </c>
      <c r="F94" s="33">
        <f t="shared" si="20"/>
        <v>-0.55238241758241724</v>
      </c>
      <c r="G94" s="33">
        <f t="shared" si="18"/>
        <v>0.30512633525419597</v>
      </c>
      <c r="H94" s="33">
        <f t="shared" si="21"/>
        <v>0.55238241758241724</v>
      </c>
      <c r="I94" s="32">
        <f t="shared" si="22"/>
        <v>0.27619120879120862</v>
      </c>
      <c r="J94" s="33">
        <f>SUM($H$92:H94)/A94</f>
        <v>1.1321860805860804</v>
      </c>
      <c r="K94" s="33">
        <f>SUM($G$92:G94)/A94</f>
        <v>2.2972291423032645</v>
      </c>
      <c r="L94" s="32">
        <f>SUM($I$92:I94)/A94</f>
        <v>0.14118461538461524</v>
      </c>
      <c r="M94" s="33">
        <f>SUM($F$92:F94)</f>
        <v>1.7023428571428583</v>
      </c>
      <c r="N94" s="39">
        <f t="shared" si="23"/>
        <v>1.5035892830104696</v>
      </c>
      <c r="P94" s="55"/>
      <c r="Q94" s="55"/>
      <c r="R94" s="55"/>
      <c r="S94" s="55"/>
      <c r="T94" s="55"/>
      <c r="U94" s="55"/>
      <c r="V94" s="55"/>
      <c r="W94" s="55"/>
    </row>
    <row r="95" spans="1:23" ht="14.4" x14ac:dyDescent="0.3">
      <c r="A95" s="31">
        <f t="shared" ref="A95:A104" si="26">A94+1</f>
        <v>4</v>
      </c>
      <c r="B95" s="29">
        <v>4</v>
      </c>
      <c r="C95" s="33">
        <f t="shared" si="24"/>
        <v>1.5580940659340663</v>
      </c>
      <c r="D95" s="33">
        <f t="shared" si="25"/>
        <v>-0.28345925274725259</v>
      </c>
      <c r="E95" s="33">
        <f t="shared" si="19"/>
        <v>1.2746348131868137</v>
      </c>
      <c r="F95" s="33">
        <f t="shared" si="20"/>
        <v>-2.7253651868131863</v>
      </c>
      <c r="G95" s="33">
        <f t="shared" si="18"/>
        <v>7.4276154014932736</v>
      </c>
      <c r="H95" s="33">
        <f t="shared" si="21"/>
        <v>2.7253651868131863</v>
      </c>
      <c r="I95" s="32">
        <f t="shared" si="22"/>
        <v>0.68134129670329657</v>
      </c>
      <c r="J95" s="33">
        <f>SUM($H$92:H95)/A95</f>
        <v>1.530480857142857</v>
      </c>
      <c r="K95" s="33">
        <f>SUM($G$92:G95)/A95</f>
        <v>3.5798257071007669</v>
      </c>
      <c r="L95" s="32">
        <f>SUM($I$92:I95)/A95</f>
        <v>0.27622378571428557</v>
      </c>
      <c r="M95" s="33">
        <f>SUM($F$92:F95)</f>
        <v>-1.023022329670328</v>
      </c>
      <c r="N95" s="39">
        <f t="shared" si="23"/>
        <v>-0.66843196691798801</v>
      </c>
      <c r="P95" s="56"/>
      <c r="Q95" s="56"/>
      <c r="R95" s="56"/>
      <c r="S95" s="56"/>
      <c r="T95" s="56"/>
      <c r="U95" s="56"/>
      <c r="V95" s="56"/>
      <c r="W95" s="56"/>
    </row>
    <row r="96" spans="1:23" ht="14.4" x14ac:dyDescent="0.3">
      <c r="A96" s="31">
        <f t="shared" si="26"/>
        <v>5</v>
      </c>
      <c r="B96" s="29">
        <v>3</v>
      </c>
      <c r="C96" s="33">
        <f t="shared" si="24"/>
        <v>1.8197078505494511</v>
      </c>
      <c r="D96" s="33">
        <f t="shared" si="25"/>
        <v>-0.11993734153846138</v>
      </c>
      <c r="E96" s="33">
        <f t="shared" si="19"/>
        <v>1.6997705090109896</v>
      </c>
      <c r="F96" s="33">
        <f t="shared" si="20"/>
        <v>-1.3002294909890104</v>
      </c>
      <c r="G96" s="33">
        <f t="shared" si="18"/>
        <v>1.6905967292375412</v>
      </c>
      <c r="H96" s="33">
        <f t="shared" si="21"/>
        <v>1.3002294909890104</v>
      </c>
      <c r="I96" s="32">
        <f t="shared" si="22"/>
        <v>0.43340983032967012</v>
      </c>
      <c r="J96" s="33">
        <f>SUM($H$92:H96)/A96</f>
        <v>1.4844305839120877</v>
      </c>
      <c r="K96" s="33">
        <f>SUM($G$92:G96)/A96</f>
        <v>3.2019799115281216</v>
      </c>
      <c r="L96" s="32">
        <f>SUM($I$92:I96)/A96</f>
        <v>0.30766099463736246</v>
      </c>
      <c r="M96" s="33">
        <f>SUM($F$92:F96)</f>
        <v>-2.3232518206593387</v>
      </c>
      <c r="N96" s="39">
        <f t="shared" si="23"/>
        <v>-1.5650794626829976</v>
      </c>
      <c r="P96" s="57"/>
      <c r="Q96" s="57"/>
      <c r="R96" s="57"/>
      <c r="S96" s="57"/>
      <c r="T96" s="57"/>
      <c r="U96" s="57"/>
      <c r="V96" s="57"/>
      <c r="W96" s="57"/>
    </row>
    <row r="97" spans="1:23" x14ac:dyDescent="0.3">
      <c r="A97" s="31">
        <f t="shared" si="26"/>
        <v>6</v>
      </c>
      <c r="B97" s="29">
        <v>4</v>
      </c>
      <c r="C97" s="33">
        <f t="shared" si="24"/>
        <v>1.9598164072087918</v>
      </c>
      <c r="D97" s="33">
        <f t="shared" si="25"/>
        <v>-4.192357207912073E-2</v>
      </c>
      <c r="E97" s="33">
        <f t="shared" si="19"/>
        <v>1.9178928351296711</v>
      </c>
      <c r="F97" s="33">
        <f t="shared" si="20"/>
        <v>-2.0821071648703287</v>
      </c>
      <c r="G97" s="33">
        <f t="shared" si="18"/>
        <v>4.335170246004358</v>
      </c>
      <c r="H97" s="33">
        <f t="shared" si="21"/>
        <v>2.0821071648703287</v>
      </c>
      <c r="I97" s="32">
        <f t="shared" si="22"/>
        <v>0.52052679121758216</v>
      </c>
      <c r="J97" s="33">
        <f>SUM($H$92:H97)/A97</f>
        <v>1.5840433474051279</v>
      </c>
      <c r="K97" s="33">
        <f>SUM($G$92:G97)/A97</f>
        <v>3.3908449672741612</v>
      </c>
      <c r="L97" s="32">
        <f>SUM($I$92:I97)/A97</f>
        <v>0.34313862740073242</v>
      </c>
      <c r="M97" s="33">
        <f>SUM($F$92:F97)</f>
        <v>-4.4053589855296673</v>
      </c>
      <c r="N97" s="39">
        <f t="shared" si="23"/>
        <v>-2.7810848691396148</v>
      </c>
      <c r="P97" s="54"/>
      <c r="Q97" s="54"/>
      <c r="R97" s="54"/>
      <c r="S97" s="54"/>
      <c r="T97" s="54"/>
      <c r="U97" s="54"/>
      <c r="V97" s="54"/>
      <c r="W97" s="54"/>
    </row>
    <row r="98" spans="1:23" x14ac:dyDescent="0.3">
      <c r="A98" s="31">
        <f t="shared" si="26"/>
        <v>7</v>
      </c>
      <c r="B98" s="29">
        <v>1</v>
      </c>
      <c r="C98" s="33">
        <f t="shared" si="24"/>
        <v>2.334314268103737</v>
      </c>
      <c r="D98" s="33">
        <f t="shared" si="25"/>
        <v>8.3002857813099046E-2</v>
      </c>
      <c r="E98" s="33">
        <f t="shared" si="19"/>
        <v>2.4173171259168362</v>
      </c>
      <c r="F98" s="33">
        <f t="shared" si="20"/>
        <v>1.4173171259168362</v>
      </c>
      <c r="G98" s="33">
        <f t="shared" si="18"/>
        <v>2.0087878354171611</v>
      </c>
      <c r="H98" s="33">
        <f t="shared" si="21"/>
        <v>1.4173171259168362</v>
      </c>
      <c r="I98" s="32">
        <f t="shared" si="22"/>
        <v>1.4173171259168362</v>
      </c>
      <c r="J98" s="33">
        <f>SUM($H$92:H98)/A98</f>
        <v>1.5602253157639434</v>
      </c>
      <c r="K98" s="33">
        <f>SUM($G$92:G98)/A98</f>
        <v>3.1934082341517325</v>
      </c>
      <c r="L98" s="32">
        <f>SUM($I$92:I98)/A98</f>
        <v>0.4965926986173187</v>
      </c>
      <c r="M98" s="33">
        <f>SUM($F$92:F98)</f>
        <v>-2.9880418596128311</v>
      </c>
      <c r="N98" s="39">
        <f t="shared" si="23"/>
        <v>-1.9151348394509138</v>
      </c>
      <c r="P98" s="54"/>
      <c r="Q98" s="54"/>
      <c r="R98" s="54"/>
      <c r="S98" s="54"/>
      <c r="T98" s="54"/>
      <c r="U98" s="54"/>
      <c r="V98" s="54"/>
      <c r="W98" s="54"/>
    </row>
    <row r="99" spans="1:23" x14ac:dyDescent="0.3">
      <c r="A99" s="31">
        <f t="shared" si="26"/>
        <v>8</v>
      </c>
      <c r="B99" s="29">
        <v>1</v>
      </c>
      <c r="C99" s="33">
        <f t="shared" si="24"/>
        <v>2.1338537007334692</v>
      </c>
      <c r="D99" s="33">
        <f t="shared" si="25"/>
        <v>-2.0361697419109884E-3</v>
      </c>
      <c r="E99" s="33">
        <f t="shared" si="19"/>
        <v>2.1318175309915581</v>
      </c>
      <c r="F99" s="33">
        <f t="shared" si="20"/>
        <v>1.1318175309915581</v>
      </c>
      <c r="G99" s="33">
        <f t="shared" si="18"/>
        <v>1.2810109234598266</v>
      </c>
      <c r="H99" s="33">
        <f t="shared" si="21"/>
        <v>1.1318175309915581</v>
      </c>
      <c r="I99" s="32">
        <f t="shared" si="22"/>
        <v>1.1318175309915581</v>
      </c>
      <c r="J99" s="33">
        <f>SUM($H$92:H99)/A99</f>
        <v>1.5066743426673952</v>
      </c>
      <c r="K99" s="33">
        <f>SUM($G$92:G99)/A99</f>
        <v>2.9543585703152444</v>
      </c>
      <c r="L99" s="32">
        <f>SUM($I$92:I99)/A99</f>
        <v>0.57599580266409856</v>
      </c>
      <c r="M99" s="33">
        <f>SUM($F$92:F99)</f>
        <v>-1.856224328621273</v>
      </c>
      <c r="N99" s="39">
        <f t="shared" si="23"/>
        <v>-1.232001021093277</v>
      </c>
      <c r="O99" s="52"/>
    </row>
    <row r="100" spans="1:23" x14ac:dyDescent="0.3">
      <c r="A100" s="31">
        <f t="shared" si="26"/>
        <v>9</v>
      </c>
      <c r="B100" s="29">
        <v>1</v>
      </c>
      <c r="C100" s="33">
        <f t="shared" si="24"/>
        <v>1.9054540247932465</v>
      </c>
      <c r="D100" s="33">
        <f t="shared" si="25"/>
        <v>-6.9945221601404498E-2</v>
      </c>
      <c r="E100" s="33">
        <f t="shared" si="19"/>
        <v>1.8355088031918421</v>
      </c>
      <c r="F100" s="33">
        <f t="shared" si="20"/>
        <v>0.83550880319184206</v>
      </c>
      <c r="G100" s="33">
        <f t="shared" si="18"/>
        <v>0.6980749602110643</v>
      </c>
      <c r="H100" s="33">
        <f t="shared" si="21"/>
        <v>0.83550880319184206</v>
      </c>
      <c r="I100" s="32">
        <f t="shared" si="22"/>
        <v>0.83550880319184206</v>
      </c>
      <c r="J100" s="33">
        <f>SUM($H$92:H100)/A100</f>
        <v>1.4321003938367782</v>
      </c>
      <c r="K100" s="33">
        <f>SUM($G$92:G100)/A100</f>
        <v>2.7036603914147799</v>
      </c>
      <c r="L100" s="32">
        <f>SUM($I$92:I100)/A100</f>
        <v>0.60483058050051453</v>
      </c>
      <c r="M100" s="33">
        <f>SUM($F$92:F100)</f>
        <v>-1.0207155254294309</v>
      </c>
      <c r="N100" s="39">
        <f t="shared" si="23"/>
        <v>-0.71274020300686103</v>
      </c>
      <c r="O100" s="52"/>
    </row>
    <row r="101" spans="1:23" x14ac:dyDescent="0.3">
      <c r="A101" s="31">
        <f t="shared" si="26"/>
        <v>10</v>
      </c>
      <c r="B101" s="29">
        <v>0</v>
      </c>
      <c r="C101" s="33">
        <f t="shared" si="24"/>
        <v>1.6684070425534736</v>
      </c>
      <c r="D101" s="33">
        <f t="shared" si="25"/>
        <v>-0.12007574979291502</v>
      </c>
      <c r="E101" s="33">
        <f t="shared" si="19"/>
        <v>1.5483312927605586</v>
      </c>
      <c r="F101" s="33">
        <f t="shared" si="20"/>
        <v>1.5483312927605586</v>
      </c>
      <c r="G101" s="33">
        <f t="shared" si="18"/>
        <v>2.3973297921415826</v>
      </c>
      <c r="H101" s="33">
        <f t="shared" si="21"/>
        <v>1.5483312927605586</v>
      </c>
      <c r="I101" s="32" t="str">
        <f t="shared" si="22"/>
        <v xml:space="preserve"> </v>
      </c>
      <c r="J101" s="33">
        <f>SUM($H$92:H101)/A101</f>
        <v>1.4437234837291562</v>
      </c>
      <c r="K101" s="33">
        <f>SUM($G$92:G101)/A101</f>
        <v>2.67302733148746</v>
      </c>
      <c r="L101" s="32">
        <f>SUM($I$92:I101)/A101</f>
        <v>0.54434752245046303</v>
      </c>
      <c r="M101" s="33">
        <f>SUM($F$92:F101)</f>
        <v>0.52761576733112769</v>
      </c>
      <c r="N101" s="39">
        <f t="shared" si="23"/>
        <v>0.36545486256709592</v>
      </c>
      <c r="O101" s="52"/>
    </row>
    <row r="102" spans="1:23" x14ac:dyDescent="0.3">
      <c r="A102" s="31">
        <f t="shared" si="26"/>
        <v>11</v>
      </c>
      <c r="B102" s="29">
        <v>1</v>
      </c>
      <c r="C102" s="33">
        <f t="shared" si="24"/>
        <v>1.2386650342084469</v>
      </c>
      <c r="D102" s="33">
        <f t="shared" si="25"/>
        <v>-0.21297562735854852</v>
      </c>
      <c r="E102" s="33">
        <f t="shared" si="19"/>
        <v>1.0256894068498983</v>
      </c>
      <c r="F102" s="33">
        <f t="shared" si="20"/>
        <v>2.5689406849898289E-2</v>
      </c>
      <c r="G102" s="33">
        <f t="shared" si="18"/>
        <v>6.5994562429960116E-4</v>
      </c>
      <c r="H102" s="33">
        <f t="shared" si="21"/>
        <v>2.5689406849898289E-2</v>
      </c>
      <c r="I102" s="32">
        <f t="shared" si="22"/>
        <v>2.5689406849898289E-2</v>
      </c>
      <c r="J102" s="33">
        <f>SUM($H$92:H102)/A102</f>
        <v>1.3148112949219508</v>
      </c>
      <c r="K102" s="33">
        <f>SUM($G$92:G102)/A102</f>
        <v>2.4300848418635366</v>
      </c>
      <c r="L102" s="32">
        <f>SUM($I$92:I102)/A102</f>
        <v>0.49719678466859352</v>
      </c>
      <c r="M102" s="33">
        <f>SUM($F$92:F102)</f>
        <v>0.55330517418102598</v>
      </c>
      <c r="N102" s="39">
        <f t="shared" si="23"/>
        <v>0.4208247801931691</v>
      </c>
      <c r="O102" s="52"/>
    </row>
    <row r="103" spans="1:23" x14ac:dyDescent="0.3">
      <c r="A103" s="31">
        <f t="shared" si="26"/>
        <v>12</v>
      </c>
      <c r="B103" s="29">
        <v>0</v>
      </c>
      <c r="C103" s="33">
        <f t="shared" si="24"/>
        <v>1.0205515254799187</v>
      </c>
      <c r="D103" s="33">
        <f t="shared" si="25"/>
        <v>-0.21451699176954242</v>
      </c>
      <c r="E103" s="33">
        <f t="shared" si="19"/>
        <v>0.80603453371037626</v>
      </c>
      <c r="F103" s="33">
        <f t="shared" si="20"/>
        <v>0.80603453371037626</v>
      </c>
      <c r="G103" s="33">
        <f t="shared" si="18"/>
        <v>0.64969166953370372</v>
      </c>
      <c r="H103" s="33">
        <f t="shared" si="21"/>
        <v>0.80603453371037626</v>
      </c>
      <c r="I103" s="32" t="str">
        <f t="shared" si="22"/>
        <v xml:space="preserve"> </v>
      </c>
      <c r="J103" s="33">
        <f>SUM($H$92:H103)/A103</f>
        <v>1.2724132314876531</v>
      </c>
      <c r="K103" s="33">
        <f>SUM($G$92:G103)/A103</f>
        <v>2.2817187441693836</v>
      </c>
      <c r="L103" s="32">
        <f>SUM($I$92:I103)/A103</f>
        <v>0.45576371927954407</v>
      </c>
      <c r="M103" s="33">
        <f>SUM($F$92:F103)</f>
        <v>1.3593397078914022</v>
      </c>
      <c r="N103" s="39">
        <f t="shared" si="23"/>
        <v>1.0683162311210159</v>
      </c>
      <c r="O103" s="53"/>
    </row>
    <row r="104" spans="1:23" x14ac:dyDescent="0.3">
      <c r="A104" s="31">
        <f t="shared" si="26"/>
        <v>13</v>
      </c>
      <c r="B104" s="29">
        <v>0</v>
      </c>
      <c r="C104" s="33">
        <f t="shared" si="24"/>
        <v>0.64482762696830109</v>
      </c>
      <c r="D104" s="33">
        <f t="shared" si="25"/>
        <v>-0.26287906379216497</v>
      </c>
      <c r="E104" s="33">
        <f t="shared" si="19"/>
        <v>0.38194856317613612</v>
      </c>
      <c r="F104" s="33">
        <f t="shared" si="20"/>
        <v>0.38194856317613612</v>
      </c>
      <c r="G104" s="33">
        <f t="shared" si="18"/>
        <v>0.14588470491231484</v>
      </c>
      <c r="H104" s="33">
        <f t="shared" si="21"/>
        <v>0.38194856317613612</v>
      </c>
      <c r="I104" s="32" t="str">
        <f t="shared" si="22"/>
        <v xml:space="preserve"> </v>
      </c>
      <c r="J104" s="35">
        <f>SUM($H$92:H104)/A104</f>
        <v>1.2039159493098439</v>
      </c>
      <c r="K104" s="33">
        <f>SUM($G$92:G104)/A104</f>
        <v>2.1174238180726861</v>
      </c>
      <c r="L104" s="41">
        <f>SUM($I$92:I104)/A104</f>
        <v>0.42070497164265608</v>
      </c>
      <c r="M104" s="33">
        <f>SUM($F$92:F104)</f>
        <v>1.7412882710675384</v>
      </c>
      <c r="N104" s="39">
        <f t="shared" si="23"/>
        <v>1.4463536861238098</v>
      </c>
      <c r="O104" s="53"/>
      <c r="P104" s="39"/>
      <c r="Q104" s="39"/>
    </row>
    <row r="105" spans="1:23" x14ac:dyDescent="0.3">
      <c r="A105" s="31">
        <v>14</v>
      </c>
      <c r="B105" s="31"/>
      <c r="C105" s="33">
        <f t="shared" si="24"/>
        <v>0.30555885054090892</v>
      </c>
      <c r="D105" s="33">
        <f t="shared" si="25"/>
        <v>-0.28579597758273312</v>
      </c>
      <c r="E105" s="35">
        <f t="shared" si="19"/>
        <v>1.9762872958175803E-2</v>
      </c>
      <c r="F105" s="33">
        <f t="shared" si="20"/>
        <v>1.9762872958175803E-2</v>
      </c>
      <c r="G105" s="33">
        <f t="shared" si="18"/>
        <v>3.9057114756099645E-4</v>
      </c>
      <c r="H105" s="33">
        <f t="shared" si="21"/>
        <v>1.9762872958175803E-2</v>
      </c>
      <c r="I105" s="32" t="str">
        <f t="shared" si="22"/>
        <v xml:space="preserve"> </v>
      </c>
      <c r="J105" s="33">
        <f>SUM($H$92:H105)/A105</f>
        <v>1.1193335867132963</v>
      </c>
      <c r="K105" s="33">
        <f>SUM($G$92:G105)/A105</f>
        <v>1.9662071575780344</v>
      </c>
      <c r="L105" s="32">
        <f>SUM($I$92:I105)/A105</f>
        <v>0.39065461652532346</v>
      </c>
      <c r="M105" s="33">
        <f>SUM($F$92:F105)</f>
        <v>1.7610511440257142</v>
      </c>
      <c r="N105" s="39">
        <f t="shared" si="23"/>
        <v>1.5733032269644438</v>
      </c>
      <c r="O105" s="52"/>
    </row>
    <row r="106" spans="1:23" x14ac:dyDescent="0.3"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52"/>
      <c r="O106" s="52"/>
    </row>
    <row r="107" spans="1:23" x14ac:dyDescent="0.3">
      <c r="A107" s="42" t="s">
        <v>32</v>
      </c>
      <c r="B107" s="42">
        <v>0.2</v>
      </c>
      <c r="C107" s="45" t="s">
        <v>41</v>
      </c>
      <c r="D107" s="45">
        <v>0.5</v>
      </c>
      <c r="E107" s="32"/>
      <c r="F107" s="32"/>
      <c r="G107" s="32"/>
      <c r="H107" s="32"/>
      <c r="I107" s="32"/>
      <c r="J107" s="32"/>
      <c r="K107" s="32"/>
      <c r="L107" s="32"/>
      <c r="M107" s="32"/>
      <c r="N107" s="52"/>
      <c r="O107" s="52"/>
    </row>
    <row r="108" spans="1:23" ht="15.6" x14ac:dyDescent="0.3">
      <c r="A108" s="31" t="s">
        <v>0</v>
      </c>
      <c r="B108" s="31">
        <v>1510104</v>
      </c>
      <c r="C108" s="31" t="s">
        <v>33</v>
      </c>
      <c r="D108" s="31" t="s">
        <v>42</v>
      </c>
      <c r="E108" s="31" t="s">
        <v>43</v>
      </c>
      <c r="F108" s="31" t="s">
        <v>18</v>
      </c>
      <c r="G108" s="31" t="s">
        <v>19</v>
      </c>
      <c r="H108" s="31" t="s">
        <v>20</v>
      </c>
      <c r="I108" s="31" t="s">
        <v>21</v>
      </c>
      <c r="J108" s="31" t="s">
        <v>22</v>
      </c>
      <c r="K108" s="31" t="s">
        <v>23</v>
      </c>
      <c r="L108" s="31" t="s">
        <v>24</v>
      </c>
      <c r="M108" s="31" t="s">
        <v>25</v>
      </c>
      <c r="N108" s="51" t="s">
        <v>26</v>
      </c>
      <c r="O108" s="52"/>
    </row>
    <row r="109" spans="1:23" x14ac:dyDescent="0.3">
      <c r="A109" s="31">
        <v>1</v>
      </c>
      <c r="B109" s="29">
        <v>0</v>
      </c>
      <c r="C109" s="33"/>
      <c r="D109" s="33"/>
      <c r="E109" s="33"/>
      <c r="F109" s="33"/>
      <c r="G109" s="33"/>
      <c r="H109" s="33"/>
      <c r="I109" s="32"/>
      <c r="J109" s="33"/>
      <c r="K109" s="33"/>
      <c r="L109" s="32"/>
      <c r="M109" s="33"/>
      <c r="N109" s="39"/>
      <c r="O109" s="52"/>
    </row>
    <row r="110" spans="1:23" x14ac:dyDescent="0.3">
      <c r="A110" s="31">
        <v>2</v>
      </c>
      <c r="B110" s="29">
        <v>2</v>
      </c>
      <c r="C110" s="33"/>
      <c r="D110" s="33"/>
      <c r="E110" s="33"/>
      <c r="F110" s="33"/>
      <c r="G110" s="33"/>
      <c r="H110" s="33"/>
      <c r="I110" s="32"/>
      <c r="J110" s="33"/>
      <c r="K110" s="33"/>
      <c r="L110" s="32"/>
      <c r="M110" s="33"/>
      <c r="N110" s="39"/>
      <c r="O110" s="52"/>
    </row>
    <row r="111" spans="1:23" x14ac:dyDescent="0.3">
      <c r="A111" s="31">
        <f>A110+1</f>
        <v>3</v>
      </c>
      <c r="B111" s="29">
        <v>2</v>
      </c>
      <c r="C111" s="33"/>
      <c r="D111" s="33"/>
      <c r="E111" s="33"/>
      <c r="F111" s="33"/>
      <c r="G111" s="33"/>
      <c r="H111" s="33"/>
      <c r="I111" s="32"/>
      <c r="J111" s="33"/>
      <c r="K111" s="33"/>
      <c r="L111" s="32"/>
      <c r="M111" s="33"/>
      <c r="N111" s="39"/>
    </row>
    <row r="112" spans="1:23" x14ac:dyDescent="0.3">
      <c r="A112" s="31">
        <f t="shared" ref="A112:A121" si="27">A111+1</f>
        <v>4</v>
      </c>
      <c r="B112" s="29">
        <v>4</v>
      </c>
      <c r="C112" s="33"/>
      <c r="D112" s="33"/>
      <c r="E112" s="33"/>
      <c r="F112" s="33"/>
      <c r="G112" s="33"/>
      <c r="H112" s="33"/>
      <c r="I112" s="32"/>
      <c r="J112" s="33"/>
      <c r="K112" s="33"/>
      <c r="L112" s="32"/>
      <c r="M112" s="33"/>
      <c r="N112" s="39"/>
    </row>
    <row r="113" spans="1:17" x14ac:dyDescent="0.3">
      <c r="A113" s="31">
        <f t="shared" si="27"/>
        <v>5</v>
      </c>
      <c r="B113" s="29">
        <v>3</v>
      </c>
      <c r="C113" s="33"/>
      <c r="D113" s="33"/>
      <c r="E113" s="33"/>
      <c r="F113" s="33"/>
      <c r="G113" s="33"/>
      <c r="H113" s="33"/>
      <c r="I113" s="32"/>
      <c r="J113" s="33"/>
      <c r="K113" s="33"/>
      <c r="L113" s="32"/>
      <c r="M113" s="33"/>
      <c r="N113" s="39"/>
    </row>
    <row r="114" spans="1:17" x14ac:dyDescent="0.3">
      <c r="A114" s="31">
        <f t="shared" si="27"/>
        <v>6</v>
      </c>
      <c r="B114" s="29">
        <v>4</v>
      </c>
      <c r="C114" s="33"/>
      <c r="D114" s="33"/>
      <c r="E114" s="33"/>
      <c r="F114" s="33"/>
      <c r="G114" s="33"/>
      <c r="H114" s="33"/>
      <c r="I114" s="32"/>
      <c r="J114" s="33"/>
      <c r="K114" s="33"/>
      <c r="L114" s="32"/>
      <c r="M114" s="33"/>
      <c r="N114" s="39"/>
    </row>
    <row r="115" spans="1:17" x14ac:dyDescent="0.3">
      <c r="A115" s="31">
        <f t="shared" si="27"/>
        <v>7</v>
      </c>
      <c r="B115" s="29">
        <v>1</v>
      </c>
      <c r="C115" s="33"/>
      <c r="D115" s="39"/>
      <c r="E115" s="39"/>
      <c r="F115" s="39"/>
      <c r="G115" s="39"/>
      <c r="H115" s="39"/>
      <c r="I115" s="52"/>
      <c r="J115" s="39"/>
      <c r="K115" s="39"/>
      <c r="L115" s="52"/>
      <c r="M115" s="39"/>
      <c r="N115" s="39"/>
    </row>
    <row r="116" spans="1:17" x14ac:dyDescent="0.3">
      <c r="A116" s="31">
        <f t="shared" si="27"/>
        <v>8</v>
      </c>
      <c r="B116" s="29">
        <v>1</v>
      </c>
      <c r="C116" s="33"/>
      <c r="D116" s="39"/>
      <c r="E116" s="39"/>
      <c r="F116" s="39"/>
      <c r="G116" s="39"/>
      <c r="H116" s="39"/>
      <c r="I116" s="52"/>
      <c r="J116" s="39"/>
      <c r="K116" s="39"/>
      <c r="L116" s="52"/>
      <c r="M116" s="39"/>
      <c r="N116" s="39"/>
    </row>
    <row r="117" spans="1:17" x14ac:dyDescent="0.3">
      <c r="A117" s="31">
        <f t="shared" si="27"/>
        <v>9</v>
      </c>
      <c r="B117" s="29">
        <v>1</v>
      </c>
      <c r="C117" s="33"/>
      <c r="D117" s="39"/>
      <c r="E117" s="39"/>
      <c r="F117" s="39"/>
      <c r="G117" s="39"/>
      <c r="H117" s="39"/>
      <c r="I117" s="52"/>
      <c r="J117" s="39"/>
      <c r="K117" s="39"/>
      <c r="L117" s="52"/>
      <c r="M117" s="39"/>
      <c r="N117" s="39"/>
    </row>
    <row r="118" spans="1:17" x14ac:dyDescent="0.3">
      <c r="A118" s="31">
        <f t="shared" si="27"/>
        <v>10</v>
      </c>
      <c r="B118" s="29">
        <v>0</v>
      </c>
      <c r="C118" s="33"/>
      <c r="D118" s="39"/>
      <c r="E118" s="39"/>
      <c r="F118" s="39"/>
      <c r="G118" s="39"/>
      <c r="H118" s="39"/>
      <c r="I118" s="52"/>
      <c r="J118" s="39"/>
      <c r="K118" s="39"/>
      <c r="L118" s="52"/>
      <c r="M118" s="39"/>
      <c r="N118" s="39"/>
    </row>
    <row r="119" spans="1:17" x14ac:dyDescent="0.3">
      <c r="A119" s="31">
        <f t="shared" si="27"/>
        <v>11</v>
      </c>
      <c r="B119" s="29">
        <v>1</v>
      </c>
      <c r="C119" s="33"/>
      <c r="D119" s="39"/>
      <c r="E119" s="39"/>
      <c r="F119" s="39"/>
      <c r="G119" s="39"/>
      <c r="H119" s="39"/>
      <c r="I119" s="52"/>
      <c r="J119" s="39"/>
      <c r="K119" s="39"/>
      <c r="L119" s="52"/>
      <c r="M119" s="39"/>
      <c r="N119" s="39"/>
    </row>
    <row r="120" spans="1:17" x14ac:dyDescent="0.3">
      <c r="A120" s="31">
        <f t="shared" si="27"/>
        <v>12</v>
      </c>
      <c r="B120" s="29">
        <v>0</v>
      </c>
      <c r="C120" s="33"/>
      <c r="D120" s="39"/>
      <c r="E120" s="39"/>
      <c r="F120" s="39"/>
      <c r="G120" s="39"/>
      <c r="H120" s="39"/>
      <c r="I120" s="52"/>
      <c r="J120" s="39"/>
      <c r="K120" s="39"/>
      <c r="L120" s="52"/>
      <c r="M120" s="39"/>
      <c r="N120" s="39"/>
    </row>
    <row r="121" spans="1:17" x14ac:dyDescent="0.3">
      <c r="A121" s="31">
        <f t="shared" si="27"/>
        <v>13</v>
      </c>
      <c r="B121" s="29">
        <v>0</v>
      </c>
      <c r="C121" s="33"/>
      <c r="D121" s="39"/>
      <c r="E121" s="39"/>
      <c r="F121" s="39"/>
      <c r="G121" s="39"/>
      <c r="H121" s="39"/>
      <c r="I121" s="52"/>
      <c r="J121" s="39"/>
      <c r="K121" s="39"/>
      <c r="L121" s="52"/>
      <c r="M121" s="39"/>
      <c r="N121" s="39"/>
      <c r="P121" s="39"/>
      <c r="Q121" s="39"/>
    </row>
    <row r="122" spans="1:17" x14ac:dyDescent="0.3">
      <c r="A122" s="31">
        <v>14</v>
      </c>
      <c r="B122" s="31"/>
      <c r="C122" s="33"/>
      <c r="D122" s="39"/>
      <c r="E122" s="39"/>
      <c r="F122" s="39"/>
      <c r="G122" s="39"/>
      <c r="H122" s="39"/>
      <c r="I122" s="52"/>
      <c r="J122" s="39"/>
      <c r="K122" s="39"/>
      <c r="L122" s="52"/>
      <c r="M122" s="39"/>
      <c r="N122" s="39"/>
    </row>
    <row r="123" spans="1:17" x14ac:dyDescent="0.3">
      <c r="D123" s="50"/>
      <c r="E123" s="50"/>
      <c r="F123" s="50"/>
      <c r="G123" s="50"/>
      <c r="H123" s="50"/>
      <c r="I123" s="50"/>
      <c r="J123" s="50"/>
      <c r="K123" s="50"/>
      <c r="L123" s="50"/>
      <c r="M123" s="50"/>
    </row>
    <row r="124" spans="1:17" x14ac:dyDescent="0.3">
      <c r="A124" s="42" t="s">
        <v>32</v>
      </c>
      <c r="B124" s="42">
        <v>0.5</v>
      </c>
      <c r="C124" s="45" t="s">
        <v>41</v>
      </c>
      <c r="D124" s="45">
        <v>0.1</v>
      </c>
    </row>
    <row r="125" spans="1:17" ht="15.6" x14ac:dyDescent="0.3">
      <c r="A125" s="31" t="s">
        <v>0</v>
      </c>
      <c r="B125" s="31">
        <v>1510104</v>
      </c>
      <c r="C125" s="31" t="s">
        <v>33</v>
      </c>
      <c r="D125" s="31" t="s">
        <v>42</v>
      </c>
      <c r="E125" s="31" t="s">
        <v>43</v>
      </c>
      <c r="F125" s="31" t="s">
        <v>18</v>
      </c>
      <c r="G125" s="31" t="s">
        <v>19</v>
      </c>
      <c r="H125" s="31" t="s">
        <v>20</v>
      </c>
      <c r="I125" s="31" t="s">
        <v>21</v>
      </c>
      <c r="J125" s="31" t="s">
        <v>22</v>
      </c>
      <c r="K125" s="31" t="s">
        <v>23</v>
      </c>
      <c r="L125" s="31" t="s">
        <v>24</v>
      </c>
      <c r="M125" s="31" t="s">
        <v>25</v>
      </c>
      <c r="N125" s="51" t="s">
        <v>26</v>
      </c>
    </row>
    <row r="126" spans="1:17" x14ac:dyDescent="0.3">
      <c r="A126" s="31">
        <v>1</v>
      </c>
      <c r="B126" s="29">
        <v>0</v>
      </c>
      <c r="C126" s="33"/>
      <c r="D126" s="33"/>
      <c r="E126" s="33"/>
      <c r="F126" s="33"/>
      <c r="G126" s="33"/>
      <c r="H126" s="33"/>
      <c r="I126" s="32"/>
      <c r="J126" s="33"/>
      <c r="K126" s="33"/>
      <c r="L126" s="32"/>
      <c r="M126" s="33"/>
      <c r="N126" s="39"/>
    </row>
    <row r="127" spans="1:17" x14ac:dyDescent="0.3">
      <c r="A127" s="31">
        <v>2</v>
      </c>
      <c r="B127" s="29">
        <v>2</v>
      </c>
      <c r="C127" s="33"/>
      <c r="D127" s="33"/>
      <c r="E127" s="33"/>
      <c r="F127" s="33"/>
      <c r="G127" s="33"/>
      <c r="H127" s="33"/>
      <c r="I127" s="32"/>
      <c r="J127" s="33"/>
      <c r="K127" s="33"/>
      <c r="L127" s="32"/>
      <c r="M127" s="33"/>
      <c r="N127" s="39"/>
    </row>
    <row r="128" spans="1:17" x14ac:dyDescent="0.3">
      <c r="A128" s="31">
        <f>A127+1</f>
        <v>3</v>
      </c>
      <c r="B128" s="29">
        <v>2</v>
      </c>
      <c r="C128" s="33"/>
      <c r="D128" s="33"/>
      <c r="E128" s="33"/>
      <c r="F128" s="33"/>
      <c r="G128" s="33"/>
      <c r="H128" s="33"/>
      <c r="I128" s="32"/>
      <c r="J128" s="33"/>
      <c r="K128" s="33"/>
      <c r="L128" s="32"/>
      <c r="M128" s="33"/>
      <c r="N128" s="39"/>
    </row>
    <row r="129" spans="1:17" x14ac:dyDescent="0.3">
      <c r="A129" s="31">
        <f t="shared" ref="A129:A138" si="28">A128+1</f>
        <v>4</v>
      </c>
      <c r="B129" s="29">
        <v>4</v>
      </c>
      <c r="C129" s="39"/>
      <c r="D129" s="39"/>
      <c r="E129" s="39"/>
      <c r="F129" s="39"/>
      <c r="G129" s="39"/>
      <c r="H129" s="39"/>
      <c r="I129" s="52"/>
      <c r="J129" s="39"/>
      <c r="K129" s="39"/>
      <c r="L129" s="52"/>
      <c r="M129" s="39"/>
      <c r="N129" s="39"/>
    </row>
    <row r="130" spans="1:17" x14ac:dyDescent="0.3">
      <c r="A130" s="31">
        <f t="shared" si="28"/>
        <v>5</v>
      </c>
      <c r="B130" s="29">
        <v>3</v>
      </c>
      <c r="C130" s="39"/>
      <c r="D130" s="39"/>
      <c r="E130" s="39"/>
      <c r="F130" s="39"/>
      <c r="G130" s="39"/>
      <c r="H130" s="39"/>
      <c r="I130" s="52"/>
      <c r="J130" s="39"/>
      <c r="K130" s="39"/>
      <c r="L130" s="52"/>
      <c r="M130" s="39"/>
      <c r="N130" s="39"/>
    </row>
    <row r="131" spans="1:17" x14ac:dyDescent="0.3">
      <c r="A131" s="31">
        <f t="shared" si="28"/>
        <v>6</v>
      </c>
      <c r="B131" s="29">
        <v>4</v>
      </c>
      <c r="C131" s="39"/>
      <c r="D131" s="39"/>
      <c r="E131" s="39"/>
      <c r="F131" s="39"/>
      <c r="G131" s="39"/>
      <c r="H131" s="39"/>
      <c r="I131" s="52"/>
      <c r="J131" s="39"/>
      <c r="K131" s="39"/>
      <c r="L131" s="52"/>
      <c r="M131" s="39"/>
      <c r="N131" s="39"/>
    </row>
    <row r="132" spans="1:17" x14ac:dyDescent="0.3">
      <c r="A132" s="31">
        <f t="shared" si="28"/>
        <v>7</v>
      </c>
      <c r="B132" s="29">
        <v>1</v>
      </c>
      <c r="C132" s="39"/>
      <c r="D132" s="39"/>
      <c r="E132" s="39"/>
      <c r="F132" s="39"/>
      <c r="G132" s="39"/>
      <c r="H132" s="39"/>
      <c r="I132" s="52"/>
      <c r="J132" s="39"/>
      <c r="K132" s="39"/>
      <c r="L132" s="52"/>
      <c r="M132" s="39"/>
      <c r="N132" s="39"/>
    </row>
    <row r="133" spans="1:17" x14ac:dyDescent="0.3">
      <c r="A133" s="31">
        <f t="shared" si="28"/>
        <v>8</v>
      </c>
      <c r="B133" s="29">
        <v>1</v>
      </c>
      <c r="C133" s="39"/>
      <c r="D133" s="39"/>
      <c r="E133" s="39"/>
      <c r="F133" s="39"/>
      <c r="G133" s="39"/>
      <c r="H133" s="39"/>
      <c r="I133" s="52"/>
      <c r="J133" s="39"/>
      <c r="K133" s="39"/>
      <c r="L133" s="52"/>
      <c r="M133" s="39"/>
      <c r="N133" s="39"/>
    </row>
    <row r="134" spans="1:17" x14ac:dyDescent="0.3">
      <c r="A134" s="31">
        <f t="shared" si="28"/>
        <v>9</v>
      </c>
      <c r="B134" s="29">
        <v>1</v>
      </c>
      <c r="C134" s="39"/>
      <c r="D134" s="39"/>
      <c r="E134" s="39"/>
      <c r="F134" s="39"/>
      <c r="G134" s="39"/>
      <c r="H134" s="39"/>
      <c r="I134" s="52"/>
      <c r="J134" s="39"/>
      <c r="K134" s="39"/>
      <c r="L134" s="52"/>
      <c r="M134" s="39"/>
      <c r="N134" s="39"/>
    </row>
    <row r="135" spans="1:17" x14ac:dyDescent="0.3">
      <c r="A135" s="31">
        <f t="shared" si="28"/>
        <v>10</v>
      </c>
      <c r="B135" s="29">
        <v>0</v>
      </c>
      <c r="C135" s="39"/>
      <c r="D135" s="39"/>
      <c r="E135" s="39"/>
      <c r="F135" s="39"/>
      <c r="G135" s="39"/>
      <c r="H135" s="39"/>
      <c r="I135" s="52"/>
      <c r="J135" s="39"/>
      <c r="K135" s="39"/>
      <c r="L135" s="52"/>
      <c r="M135" s="39"/>
      <c r="N135" s="39"/>
    </row>
    <row r="136" spans="1:17" x14ac:dyDescent="0.3">
      <c r="A136" s="31">
        <f t="shared" si="28"/>
        <v>11</v>
      </c>
      <c r="B136" s="29">
        <v>1</v>
      </c>
      <c r="C136" s="39"/>
      <c r="D136" s="39"/>
      <c r="E136" s="39"/>
      <c r="F136" s="39"/>
      <c r="G136" s="39"/>
      <c r="H136" s="39"/>
      <c r="I136" s="52"/>
      <c r="J136" s="39"/>
      <c r="K136" s="39"/>
      <c r="L136" s="52"/>
      <c r="M136" s="39"/>
      <c r="N136" s="39"/>
    </row>
    <row r="137" spans="1:17" x14ac:dyDescent="0.3">
      <c r="A137" s="31">
        <f t="shared" si="28"/>
        <v>12</v>
      </c>
      <c r="B137" s="29">
        <v>0</v>
      </c>
      <c r="C137" s="39"/>
      <c r="D137" s="39"/>
      <c r="E137" s="39"/>
      <c r="F137" s="39"/>
      <c r="G137" s="39"/>
      <c r="H137" s="39"/>
      <c r="I137" s="52"/>
      <c r="J137" s="39"/>
      <c r="K137" s="39"/>
      <c r="L137" s="52"/>
      <c r="M137" s="39"/>
      <c r="N137" s="39"/>
    </row>
    <row r="138" spans="1:17" x14ac:dyDescent="0.3">
      <c r="A138" s="31">
        <f t="shared" si="28"/>
        <v>13</v>
      </c>
      <c r="B138" s="29">
        <v>0</v>
      </c>
      <c r="C138" s="39"/>
      <c r="D138" s="39"/>
      <c r="E138" s="39"/>
      <c r="F138" s="39"/>
      <c r="G138" s="39"/>
      <c r="H138" s="39"/>
      <c r="I138" s="52"/>
      <c r="J138" s="39"/>
      <c r="K138" s="39"/>
      <c r="L138" s="52"/>
      <c r="M138" s="39"/>
      <c r="N138" s="39"/>
      <c r="P138" s="39"/>
      <c r="Q138" s="39"/>
    </row>
    <row r="139" spans="1:17" x14ac:dyDescent="0.3">
      <c r="A139" s="31">
        <v>14</v>
      </c>
      <c r="B139" s="31"/>
      <c r="C139" s="39"/>
      <c r="D139" s="39"/>
      <c r="E139" s="39"/>
      <c r="F139" s="39"/>
      <c r="G139" s="39"/>
      <c r="H139" s="39"/>
      <c r="I139" s="52"/>
      <c r="J139" s="39"/>
      <c r="K139" s="39"/>
      <c r="L139" s="52"/>
      <c r="M139" s="39"/>
      <c r="N139" s="39"/>
    </row>
    <row r="140" spans="1:17" x14ac:dyDescent="0.3"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</row>
    <row r="141" spans="1:17" x14ac:dyDescent="0.3"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</row>
    <row r="142" spans="1:17" x14ac:dyDescent="0.3"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</row>
  </sheetData>
  <mergeCells count="5">
    <mergeCell ref="A36:B36"/>
    <mergeCell ref="A89:B89"/>
    <mergeCell ref="J89:K89"/>
    <mergeCell ref="L89:M89"/>
    <mergeCell ref="P94:W94"/>
  </mergeCells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Sales</vt:lpstr>
      <vt:lpstr>WeekSales new</vt:lpstr>
      <vt:lpstr>1510104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Υ50-70</dc:creator>
  <cp:lastModifiedBy>Υ50-70</cp:lastModifiedBy>
  <dcterms:created xsi:type="dcterms:W3CDTF">2020-05-06T10:50:48Z</dcterms:created>
  <dcterms:modified xsi:type="dcterms:W3CDTF">2020-05-12T06:03:55Z</dcterms:modified>
</cp:coreProperties>
</file>